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Stor\Rapporter\"/>
    </mc:Choice>
  </mc:AlternateContent>
  <bookViews>
    <workbookView xWindow="0" yWindow="0" windowWidth="30720" windowHeight="12840"/>
  </bookViews>
  <sheets>
    <sheet name="Rapport 30.06" sheetId="1" r:id="rId1"/>
    <sheet name="Kontoer som inngår i budsjett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30" i="2" s="1"/>
  <c r="C11" i="2"/>
  <c r="B61" i="1" l="1"/>
  <c r="B62" i="1" s="1"/>
  <c r="C56" i="1" l="1"/>
  <c r="B56" i="1"/>
  <c r="B57" i="1" s="1"/>
  <c r="C30" i="1"/>
  <c r="C21" i="1"/>
  <c r="C57" i="1" l="1"/>
</calcChain>
</file>

<file path=xl/sharedStrings.xml><?xml version="1.0" encoding="utf-8"?>
<sst xmlns="http://schemas.openxmlformats.org/spreadsheetml/2006/main" count="116" uniqueCount="83">
  <si>
    <t>Budsjett StOr 2018</t>
  </si>
  <si>
    <t>Tilskudd</t>
  </si>
  <si>
    <t>UiS</t>
  </si>
  <si>
    <t>Bruk av egenkapital</t>
  </si>
  <si>
    <t>Annen inntekt</t>
  </si>
  <si>
    <t>Samlet tilskudd</t>
  </si>
  <si>
    <t>Lønn</t>
  </si>
  <si>
    <t>Kompensasjon leder</t>
  </si>
  <si>
    <t>Kompensasjon nestledere</t>
  </si>
  <si>
    <t>Kompensasjon KK</t>
  </si>
  <si>
    <t>Feriepenger</t>
  </si>
  <si>
    <t>Arbeidsgiveravgift</t>
  </si>
  <si>
    <t>Obligatorisk tjenestepensjon</t>
  </si>
  <si>
    <t>Forsikring</t>
  </si>
  <si>
    <t>Tolk</t>
  </si>
  <si>
    <t>Sum</t>
  </si>
  <si>
    <t>Daglig drift</t>
  </si>
  <si>
    <t>Inventar/ utstyr</t>
  </si>
  <si>
    <t>Regnskapshonorar</t>
  </si>
  <si>
    <t>Revisor</t>
  </si>
  <si>
    <t>Kontorutgifter</t>
  </si>
  <si>
    <t>Telefon og mobil</t>
  </si>
  <si>
    <t>StOrs virksomhet</t>
  </si>
  <si>
    <t>Reisekostnader</t>
  </si>
  <si>
    <t>Profilering av valg</t>
  </si>
  <si>
    <t>Valgkampstøtte</t>
  </si>
  <si>
    <t>Fadderuke</t>
  </si>
  <si>
    <t>Profilering av StOr og informasjon</t>
  </si>
  <si>
    <t>Sosiale aktiviteter, kurs og møtevirksomhet</t>
  </si>
  <si>
    <t>Avis</t>
  </si>
  <si>
    <t>Organisasjonsseminar</t>
  </si>
  <si>
    <t>Sommerfest</t>
  </si>
  <si>
    <t>Engasjertforum og tillitsvalgtforum</t>
  </si>
  <si>
    <t>AU</t>
  </si>
  <si>
    <t>Studentparlamentet</t>
  </si>
  <si>
    <t>Gebyr/ rentekostnader</t>
  </si>
  <si>
    <t>Listeaktiviteter</t>
  </si>
  <si>
    <t>Sum utgifter</t>
  </si>
  <si>
    <t>Sum innbetaling</t>
  </si>
  <si>
    <t>Differanse</t>
  </si>
  <si>
    <t>inkl reisekostnader til møter</t>
  </si>
  <si>
    <t>Porto</t>
  </si>
  <si>
    <t>Tapte kvitteringer, diverse kostnader</t>
  </si>
  <si>
    <t>Sum Totalt</t>
  </si>
  <si>
    <t>Hele 2018, budsjett</t>
  </si>
  <si>
    <t>Faktiske tall per 30.06</t>
  </si>
  <si>
    <t>gaver til ansatte</t>
  </si>
  <si>
    <t>Faktiske tall 30.06</t>
  </si>
  <si>
    <t>(saldo per 31.12.17 er 12 493 + årets økning 82 066 =94 559)</t>
  </si>
  <si>
    <t>Årets økning av fordring på "X" (utbetaling)</t>
  </si>
  <si>
    <t>Jørgen gikk av, så Sara og Emma fikk lønnen hans på deling</t>
  </si>
  <si>
    <t>Fikk Jørgen sin lønn i tillegg til sin egen</t>
  </si>
  <si>
    <t>6552 Datautstyr (software)</t>
  </si>
  <si>
    <t>6560 Rekvisita</t>
  </si>
  <si>
    <t>6700 Regnskapshonorar</t>
  </si>
  <si>
    <t>6701 Honorar revisjon</t>
  </si>
  <si>
    <t>6800 Kontorrekvisita</t>
  </si>
  <si>
    <t>6840 Aviser, tidsskrifter, bøker o.l.</t>
  </si>
  <si>
    <t>6900 Telefon</t>
  </si>
  <si>
    <t>6910 Telefon og mobil</t>
  </si>
  <si>
    <t>7140 Reisekostnad, ikke oppgavepliktig</t>
  </si>
  <si>
    <t>7320 Profilering av valg</t>
  </si>
  <si>
    <t>7325 Profilering av Stor og informasjon</t>
  </si>
  <si>
    <t>7330 Organisasjonsseminar</t>
  </si>
  <si>
    <t>7400 Kontingent, fradragsberettiget</t>
  </si>
  <si>
    <t>7680 Kurs konferanse og møtevirksomhet</t>
  </si>
  <si>
    <t>7700 Sosiale aktiviteter</t>
  </si>
  <si>
    <t>7715 AU</t>
  </si>
  <si>
    <t>7718 Parlament underkonto</t>
  </si>
  <si>
    <t>7740 Engasjertforum</t>
  </si>
  <si>
    <t>7770 Bank og kortgebyrer</t>
  </si>
  <si>
    <t>7790 Tapte kvitteringer</t>
  </si>
  <si>
    <t>BUDSJETT</t>
  </si>
  <si>
    <t>KONTOER I REGNSKAPET PER I DAG</t>
  </si>
  <si>
    <t>Kontonummer og beskrivelse</t>
  </si>
  <si>
    <t>Beløp</t>
  </si>
  <si>
    <t>Forslag til kontoer som kan brukes fremover</t>
  </si>
  <si>
    <t>Foreslår at disse kostnadene føres heller på konto for AU, Organisasjonsseminar eller andre aktiviteter i forbindelse med hvilke reisen oppstår</t>
  </si>
  <si>
    <t>Foreslår her at sosiale aktiviteter føres på konto 7770, mens kurs/møtevirksomhet føres på den kontoen kurs, konferanse eller møter knytter seg til, om det er AU eller organisasjonsseminar eller parlamentmøte…</t>
  </si>
  <si>
    <t>Kontonummer og kommentarer</t>
  </si>
  <si>
    <t>Slå sammen med kontorrekvisita</t>
  </si>
  <si>
    <t xml:space="preserve">Foreslår å sette av beløpet som tap på fordring, konto 7830 siden vi ikke vet om denne blir tilbakebetalt. </t>
  </si>
  <si>
    <r>
      <t>Pengene som AU bruker under fadderuken. Skulle dette beløpet ha inngått i AU posten, kon</t>
    </r>
    <r>
      <rPr>
        <b/>
        <sz val="11"/>
        <color theme="1"/>
        <rFont val="Calibri"/>
        <family val="2"/>
        <scheme val="minor"/>
      </rPr>
      <t xml:space="preserve">to </t>
    </r>
    <r>
      <rPr>
        <b/>
        <sz val="11"/>
        <color rgb="FFFF0000"/>
        <rFont val="Calibri"/>
        <family val="2"/>
        <scheme val="minor"/>
      </rPr>
      <t>7715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</si>
</sst>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\-??_);_(@_)"/>
    <numFmt numFmtId="166" formatCode="_-* #,##0_-;\-* #,##0_-;_-* &quot;-&quot;??_-;_-@_-"/>
    <numFmt numFmtId="167" formatCode="_(* #,##0_);_(* \(#,##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164" fontId="0" fillId="0" borderId="5" xfId="2" applyFont="1" applyBorder="1"/>
    <xf numFmtId="0" fontId="0" fillId="0" borderId="0" xfId="0"/>
    <xf numFmtId="164" fontId="3" fillId="0" borderId="1" xfId="2" applyFont="1" applyBorder="1"/>
    <xf numFmtId="164" fontId="4" fillId="0" borderId="0" xfId="2" applyFont="1" applyBorder="1"/>
    <xf numFmtId="0" fontId="0" fillId="0" borderId="0" xfId="0" applyBorder="1"/>
    <xf numFmtId="164" fontId="4" fillId="0" borderId="2" xfId="2" applyFont="1" applyBorder="1"/>
    <xf numFmtId="165" fontId="5" fillId="0" borderId="4" xfId="0" applyNumberFormat="1" applyFont="1" applyBorder="1" applyAlignment="1">
      <alignment horizontal="center"/>
    </xf>
    <xf numFmtId="164" fontId="6" fillId="0" borderId="5" xfId="2" applyFont="1" applyBorder="1"/>
    <xf numFmtId="165" fontId="5" fillId="0" borderId="6" xfId="0" applyNumberFormat="1" applyFont="1" applyBorder="1" applyAlignment="1">
      <alignment horizontal="center"/>
    </xf>
    <xf numFmtId="164" fontId="4" fillId="2" borderId="5" xfId="2" applyFont="1" applyFill="1" applyBorder="1"/>
    <xf numFmtId="165" fontId="0" fillId="2" borderId="6" xfId="0" applyNumberFormat="1" applyFill="1" applyBorder="1"/>
    <xf numFmtId="164" fontId="4" fillId="3" borderId="0" xfId="2" applyFont="1" applyFill="1" applyBorder="1"/>
    <xf numFmtId="0" fontId="0" fillId="3" borderId="0" xfId="0" applyFill="1" applyBorder="1"/>
    <xf numFmtId="164" fontId="6" fillId="3" borderId="0" xfId="2" applyFont="1" applyFill="1" applyBorder="1"/>
    <xf numFmtId="164" fontId="4" fillId="0" borderId="3" xfId="2" applyFont="1" applyBorder="1"/>
    <xf numFmtId="165" fontId="5" fillId="0" borderId="5" xfId="0" applyNumberFormat="1" applyFont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4" fontId="1" fillId="0" borderId="0" xfId="2" applyFont="1" applyBorder="1"/>
    <xf numFmtId="164" fontId="6" fillId="0" borderId="5" xfId="2" applyFont="1" applyFill="1" applyBorder="1"/>
    <xf numFmtId="164" fontId="6" fillId="0" borderId="8" xfId="2" applyFont="1" applyFill="1" applyBorder="1"/>
    <xf numFmtId="164" fontId="1" fillId="0" borderId="8" xfId="2" applyFont="1" applyBorder="1"/>
    <xf numFmtId="0" fontId="0" fillId="0" borderId="5" xfId="0" applyFill="1" applyBorder="1"/>
    <xf numFmtId="0" fontId="0" fillId="0" borderId="9" xfId="0" applyFill="1" applyBorder="1"/>
    <xf numFmtId="0" fontId="0" fillId="0" borderId="10" xfId="0" applyFill="1" applyBorder="1"/>
    <xf numFmtId="164" fontId="3" fillId="0" borderId="0" xfId="2" applyFont="1" applyBorder="1"/>
    <xf numFmtId="0" fontId="3" fillId="0" borderId="0" xfId="0" applyFont="1" applyBorder="1"/>
    <xf numFmtId="0" fontId="0" fillId="0" borderId="2" xfId="0" applyBorder="1"/>
    <xf numFmtId="0" fontId="0" fillId="0" borderId="12" xfId="0" applyBorder="1"/>
    <xf numFmtId="164" fontId="1" fillId="0" borderId="11" xfId="2" applyFont="1" applyBorder="1"/>
    <xf numFmtId="164" fontId="8" fillId="0" borderId="7" xfId="2" applyFont="1" applyFill="1" applyBorder="1"/>
    <xf numFmtId="164" fontId="8" fillId="0" borderId="5" xfId="2" applyFont="1" applyFill="1" applyBorder="1"/>
    <xf numFmtId="165" fontId="7" fillId="0" borderId="6" xfId="0" applyNumberFormat="1" applyFont="1" applyBorder="1" applyAlignment="1">
      <alignment horizontal="center"/>
    </xf>
    <xf numFmtId="164" fontId="1" fillId="0" borderId="7" xfId="2" applyFont="1" applyFill="1" applyBorder="1"/>
    <xf numFmtId="164" fontId="4" fillId="4" borderId="5" xfId="2" applyFont="1" applyFill="1" applyBorder="1"/>
    <xf numFmtId="164" fontId="1" fillId="0" borderId="14" xfId="2" applyFont="1" applyFill="1" applyBorder="1"/>
    <xf numFmtId="164" fontId="1" fillId="0" borderId="5" xfId="2" applyFont="1" applyFill="1" applyBorder="1"/>
    <xf numFmtId="164" fontId="1" fillId="0" borderId="5" xfId="2" applyFont="1" applyBorder="1"/>
    <xf numFmtId="165" fontId="9" fillId="0" borderId="7" xfId="0" applyNumberFormat="1" applyFont="1" applyBorder="1" applyAlignment="1">
      <alignment horizontal="center"/>
    </xf>
    <xf numFmtId="164" fontId="1" fillId="0" borderId="7" xfId="2" applyFont="1" applyBorder="1"/>
    <xf numFmtId="0" fontId="10" fillId="0" borderId="5" xfId="0" applyFont="1" applyBorder="1"/>
    <xf numFmtId="0" fontId="0" fillId="0" borderId="5" xfId="0" applyBorder="1"/>
    <xf numFmtId="164" fontId="8" fillId="0" borderId="5" xfId="2" applyFont="1" applyBorder="1"/>
    <xf numFmtId="164" fontId="0" fillId="0" borderId="5" xfId="0" applyNumberFormat="1" applyBorder="1"/>
    <xf numFmtId="166" fontId="0" fillId="0" borderId="5" xfId="1" applyNumberFormat="1" applyFont="1" applyBorder="1"/>
    <xf numFmtId="164" fontId="0" fillId="0" borderId="5" xfId="2" applyFont="1" applyBorder="1" applyAlignment="1">
      <alignment wrapText="1"/>
    </xf>
    <xf numFmtId="166" fontId="0" fillId="4" borderId="5" xfId="0" applyNumberFormat="1" applyFill="1" applyBorder="1"/>
    <xf numFmtId="166" fontId="2" fillId="4" borderId="5" xfId="0" applyNumberFormat="1" applyFont="1" applyFill="1" applyBorder="1"/>
    <xf numFmtId="0" fontId="2" fillId="0" borderId="3" xfId="0" applyFont="1" applyBorder="1"/>
    <xf numFmtId="167" fontId="5" fillId="0" borderId="4" xfId="0" applyNumberFormat="1" applyFont="1" applyBorder="1" applyAlignment="1">
      <alignment horizontal="center"/>
    </xf>
    <xf numFmtId="167" fontId="0" fillId="0" borderId="0" xfId="0" applyNumberFormat="1"/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5" fillId="0" borderId="5" xfId="1" applyNumberFormat="1" applyFont="1" applyBorder="1" applyAlignment="1">
      <alignment horizontal="center"/>
    </xf>
    <xf numFmtId="166" fontId="5" fillId="0" borderId="7" xfId="1" applyNumberFormat="1" applyFont="1" applyBorder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66" fontId="0" fillId="2" borderId="5" xfId="1" applyNumberFormat="1" applyFont="1" applyFill="1" applyBorder="1"/>
    <xf numFmtId="167" fontId="5" fillId="0" borderId="7" xfId="0" applyNumberFormat="1" applyFont="1" applyFill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7" fontId="0" fillId="2" borderId="5" xfId="0" applyNumberFormat="1" applyFill="1" applyBorder="1"/>
    <xf numFmtId="167" fontId="5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7" fontId="7" fillId="0" borderId="13" xfId="0" applyNumberFormat="1" applyFont="1" applyFill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7" fontId="0" fillId="2" borderId="6" xfId="0" applyNumberFormat="1" applyFill="1" applyBorder="1"/>
    <xf numFmtId="164" fontId="6" fillId="0" borderId="0" xfId="2" applyFont="1" applyBorder="1" applyAlignment="1">
      <alignment horizontal="left"/>
    </xf>
    <xf numFmtId="166" fontId="0" fillId="0" borderId="0" xfId="0" applyNumberFormat="1"/>
    <xf numFmtId="164" fontId="4" fillId="0" borderId="5" xfId="2" applyFont="1" applyFill="1" applyBorder="1"/>
    <xf numFmtId="166" fontId="2" fillId="0" borderId="5" xfId="1" applyNumberFormat="1" applyFont="1" applyFill="1" applyBorder="1"/>
    <xf numFmtId="166" fontId="2" fillId="0" borderId="0" xfId="1" applyNumberFormat="1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Border="1" applyAlignment="1">
      <alignment horizontal="left" vertical="top" wrapText="1"/>
    </xf>
    <xf numFmtId="165" fontId="9" fillId="0" borderId="7" xfId="0" applyNumberFormat="1" applyFont="1" applyBorder="1" applyAlignment="1">
      <alignment horizontal="center" vertical="top"/>
    </xf>
    <xf numFmtId="166" fontId="5" fillId="5" borderId="7" xfId="1" applyNumberFormat="1" applyFont="1" applyFill="1" applyBorder="1" applyAlignment="1">
      <alignment horizontal="center" vertical="top"/>
    </xf>
    <xf numFmtId="166" fontId="5" fillId="6" borderId="5" xfId="1" applyNumberFormat="1" applyFont="1" applyFill="1" applyBorder="1" applyAlignment="1">
      <alignment horizontal="center" vertical="top"/>
    </xf>
    <xf numFmtId="166" fontId="5" fillId="19" borderId="7" xfId="1" applyNumberFormat="1" applyFont="1" applyFill="1" applyBorder="1" applyAlignment="1">
      <alignment horizontal="center" vertical="top"/>
    </xf>
    <xf numFmtId="166" fontId="5" fillId="18" borderId="11" xfId="1" applyNumberFormat="1" applyFont="1" applyFill="1" applyBorder="1" applyAlignment="1">
      <alignment horizontal="center" vertical="top"/>
    </xf>
    <xf numFmtId="166" fontId="2" fillId="0" borderId="5" xfId="1" applyNumberFormat="1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166" fontId="0" fillId="7" borderId="5" xfId="1" applyNumberFormat="1" applyFont="1" applyFill="1" applyBorder="1" applyAlignment="1">
      <alignment vertical="top"/>
    </xf>
    <xf numFmtId="166" fontId="0" fillId="17" borderId="5" xfId="1" applyNumberFormat="1" applyFont="1" applyFill="1" applyBorder="1" applyAlignment="1">
      <alignment vertical="top"/>
    </xf>
    <xf numFmtId="166" fontId="0" fillId="0" borderId="5" xfId="1" applyNumberFormat="1" applyFont="1" applyBorder="1" applyAlignment="1">
      <alignment vertical="top"/>
    </xf>
    <xf numFmtId="166" fontId="0" fillId="12" borderId="5" xfId="1" applyNumberFormat="1" applyFont="1" applyFill="1" applyBorder="1" applyAlignment="1">
      <alignment vertical="top"/>
    </xf>
    <xf numFmtId="166" fontId="0" fillId="16" borderId="5" xfId="1" applyNumberFormat="1" applyFont="1" applyFill="1" applyBorder="1" applyAlignment="1">
      <alignment vertical="top"/>
    </xf>
    <xf numFmtId="166" fontId="0" fillId="8" borderId="5" xfId="1" applyNumberFormat="1" applyFont="1" applyFill="1" applyBorder="1" applyAlignment="1">
      <alignment vertical="top"/>
    </xf>
    <xf numFmtId="166" fontId="0" fillId="11" borderId="5" xfId="1" applyNumberFormat="1" applyFont="1" applyFill="1" applyBorder="1" applyAlignment="1">
      <alignment vertical="top"/>
    </xf>
    <xf numFmtId="166" fontId="0" fillId="9" borderId="5" xfId="1" applyNumberFormat="1" applyFont="1" applyFill="1" applyBorder="1" applyAlignment="1">
      <alignment vertical="top"/>
    </xf>
    <xf numFmtId="166" fontId="0" fillId="15" borderId="5" xfId="1" applyNumberFormat="1" applyFont="1" applyFill="1" applyBorder="1" applyAlignment="1">
      <alignment vertical="top"/>
    </xf>
    <xf numFmtId="166" fontId="0" fillId="13" borderId="5" xfId="1" applyNumberFormat="1" applyFont="1" applyFill="1" applyBorder="1" applyAlignment="1">
      <alignment vertical="top"/>
    </xf>
    <xf numFmtId="166" fontId="0" fillId="14" borderId="5" xfId="1" applyNumberFormat="1" applyFont="1" applyFill="1" applyBorder="1" applyAlignment="1">
      <alignment vertical="top"/>
    </xf>
    <xf numFmtId="166" fontId="0" fillId="10" borderId="5" xfId="1" applyNumberFormat="1" applyFont="1" applyFill="1" applyBorder="1" applyAlignment="1">
      <alignment vertical="top"/>
    </xf>
    <xf numFmtId="0" fontId="0" fillId="3" borderId="5" xfId="0" applyFill="1" applyBorder="1"/>
    <xf numFmtId="0" fontId="2" fillId="0" borderId="5" xfId="0" applyFont="1" applyBorder="1" applyAlignment="1">
      <alignment horizontal="right"/>
    </xf>
    <xf numFmtId="166" fontId="0" fillId="7" borderId="5" xfId="1" applyNumberFormat="1" applyFont="1" applyFill="1" applyBorder="1" applyAlignment="1">
      <alignment vertical="top" wrapText="1"/>
    </xf>
    <xf numFmtId="166" fontId="0" fillId="16" borderId="5" xfId="1" applyNumberFormat="1" applyFont="1" applyFill="1" applyBorder="1" applyAlignment="1">
      <alignment vertical="top" wrapText="1"/>
    </xf>
    <xf numFmtId="0" fontId="11" fillId="19" borderId="5" xfId="0" applyFont="1" applyFill="1" applyBorder="1" applyAlignment="1">
      <alignment vertical="top" wrapText="1"/>
    </xf>
    <xf numFmtId="166" fontId="11" fillId="19" borderId="5" xfId="1" applyNumberFormat="1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166" fontId="11" fillId="5" borderId="5" xfId="1" applyNumberFormat="1" applyFont="1" applyFill="1" applyBorder="1" applyAlignment="1">
      <alignment vertical="top" wrapText="1"/>
    </xf>
    <xf numFmtId="0" fontId="11" fillId="6" borderId="5" xfId="0" applyFont="1" applyFill="1" applyBorder="1" applyAlignment="1">
      <alignment vertical="top" wrapText="1"/>
    </xf>
    <xf numFmtId="166" fontId="11" fillId="6" borderId="5" xfId="1" applyNumberFormat="1" applyFont="1" applyFill="1" applyBorder="1" applyAlignment="1">
      <alignment vertical="top" wrapText="1"/>
    </xf>
    <xf numFmtId="0" fontId="11" fillId="8" borderId="5" xfId="0" applyFont="1" applyFill="1" applyBorder="1" applyAlignment="1">
      <alignment vertical="top" wrapText="1"/>
    </xf>
    <xf numFmtId="166" fontId="11" fillId="8" borderId="5" xfId="1" applyNumberFormat="1" applyFont="1" applyFill="1" applyBorder="1" applyAlignment="1">
      <alignment vertical="top" wrapText="1"/>
    </xf>
    <xf numFmtId="0" fontId="11" fillId="18" borderId="5" xfId="0" applyFont="1" applyFill="1" applyBorder="1" applyAlignment="1">
      <alignment vertical="top" wrapText="1"/>
    </xf>
    <xf numFmtId="166" fontId="11" fillId="18" borderId="5" xfId="1" applyNumberFormat="1" applyFont="1" applyFill="1" applyBorder="1" applyAlignment="1">
      <alignment vertical="top" wrapText="1"/>
    </xf>
    <xf numFmtId="0" fontId="11" fillId="7" borderId="5" xfId="0" applyFont="1" applyFill="1" applyBorder="1" applyAlignment="1">
      <alignment vertical="top" wrapText="1"/>
    </xf>
    <xf numFmtId="166" fontId="11" fillId="7" borderId="5" xfId="1" applyNumberFormat="1" applyFont="1" applyFill="1" applyBorder="1" applyAlignment="1">
      <alignment vertical="top" wrapText="1"/>
    </xf>
    <xf numFmtId="0" fontId="11" fillId="17" borderId="5" xfId="0" applyFont="1" applyFill="1" applyBorder="1" applyAlignment="1">
      <alignment vertical="top" wrapText="1"/>
    </xf>
    <xf numFmtId="166" fontId="11" fillId="17" borderId="5" xfId="1" applyNumberFormat="1" applyFont="1" applyFill="1" applyBorder="1" applyAlignment="1">
      <alignment vertical="top" wrapText="1"/>
    </xf>
    <xf numFmtId="0" fontId="11" fillId="12" borderId="5" xfId="0" applyFont="1" applyFill="1" applyBorder="1" applyAlignment="1">
      <alignment vertical="top" wrapText="1"/>
    </xf>
    <xf numFmtId="166" fontId="11" fillId="12" borderId="5" xfId="1" applyNumberFormat="1" applyFont="1" applyFill="1" applyBorder="1" applyAlignment="1">
      <alignment vertical="top" wrapText="1"/>
    </xf>
    <xf numFmtId="0" fontId="11" fillId="11" borderId="5" xfId="0" applyFont="1" applyFill="1" applyBorder="1" applyAlignment="1">
      <alignment vertical="top" wrapText="1"/>
    </xf>
    <xf numFmtId="166" fontId="11" fillId="11" borderId="5" xfId="1" applyNumberFormat="1" applyFont="1" applyFill="1" applyBorder="1" applyAlignment="1">
      <alignment vertical="top" wrapText="1"/>
    </xf>
    <xf numFmtId="0" fontId="11" fillId="10" borderId="5" xfId="0" applyFont="1" applyFill="1" applyBorder="1" applyAlignment="1">
      <alignment vertical="top" wrapText="1"/>
    </xf>
    <xf numFmtId="166" fontId="11" fillId="10" borderId="5" xfId="1" applyNumberFormat="1" applyFont="1" applyFill="1" applyBorder="1" applyAlignment="1">
      <alignment vertical="top" wrapText="1"/>
    </xf>
    <xf numFmtId="0" fontId="11" fillId="16" borderId="5" xfId="0" applyFont="1" applyFill="1" applyBorder="1" applyAlignment="1">
      <alignment vertical="top" wrapText="1"/>
    </xf>
    <xf numFmtId="166" fontId="11" fillId="16" borderId="5" xfId="1" applyNumberFormat="1" applyFont="1" applyFill="1" applyBorder="1" applyAlignment="1">
      <alignment vertical="top" wrapText="1"/>
    </xf>
    <xf numFmtId="0" fontId="11" fillId="9" borderId="5" xfId="0" applyFont="1" applyFill="1" applyBorder="1" applyAlignment="1">
      <alignment vertical="top" wrapText="1"/>
    </xf>
    <xf numFmtId="166" fontId="11" fillId="9" borderId="5" xfId="1" applyNumberFormat="1" applyFont="1" applyFill="1" applyBorder="1" applyAlignment="1">
      <alignment vertical="top" wrapText="1"/>
    </xf>
    <xf numFmtId="0" fontId="11" fillId="13" borderId="5" xfId="0" applyFont="1" applyFill="1" applyBorder="1" applyAlignment="1">
      <alignment vertical="top" wrapText="1"/>
    </xf>
    <xf numFmtId="166" fontId="11" fillId="13" borderId="5" xfId="1" applyNumberFormat="1" applyFont="1" applyFill="1" applyBorder="1" applyAlignment="1">
      <alignment vertical="top" wrapText="1"/>
    </xf>
    <xf numFmtId="0" fontId="11" fillId="15" borderId="5" xfId="0" applyFont="1" applyFill="1" applyBorder="1" applyAlignment="1">
      <alignment vertical="top" wrapText="1"/>
    </xf>
    <xf numFmtId="166" fontId="11" fillId="15" borderId="5" xfId="1" applyNumberFormat="1" applyFont="1" applyFill="1" applyBorder="1" applyAlignment="1">
      <alignment vertical="top" wrapText="1"/>
    </xf>
    <xf numFmtId="0" fontId="11" fillId="14" borderId="5" xfId="0" applyFont="1" applyFill="1" applyBorder="1" applyAlignment="1">
      <alignment vertical="top" wrapText="1"/>
    </xf>
    <xf numFmtId="166" fontId="11" fillId="14" borderId="5" xfId="1" applyNumberFormat="1" applyFont="1" applyFill="1" applyBorder="1" applyAlignment="1">
      <alignment vertical="top" wrapText="1"/>
    </xf>
    <xf numFmtId="165" fontId="6" fillId="0" borderId="5" xfId="0" applyNumberFormat="1" applyFont="1" applyBorder="1" applyAlignment="1">
      <alignment horizontal="center"/>
    </xf>
    <xf numFmtId="166" fontId="0" fillId="0" borderId="5" xfId="1" applyNumberFormat="1" applyFont="1" applyBorder="1" applyAlignment="1">
      <alignment wrapText="1"/>
    </xf>
    <xf numFmtId="167" fontId="5" fillId="0" borderId="7" xfId="0" applyNumberFormat="1" applyFont="1" applyFill="1" applyBorder="1" applyAlignment="1">
      <alignment horizontal="center" vertical="top"/>
    </xf>
    <xf numFmtId="167" fontId="5" fillId="0" borderId="5" xfId="0" applyNumberFormat="1" applyFont="1" applyBorder="1" applyAlignment="1">
      <alignment horizontal="center" vertical="top"/>
    </xf>
    <xf numFmtId="167" fontId="5" fillId="0" borderId="5" xfId="0" applyNumberFormat="1" applyFont="1" applyFill="1" applyBorder="1" applyAlignment="1">
      <alignment horizontal="center" vertical="top"/>
    </xf>
    <xf numFmtId="167" fontId="2" fillId="0" borderId="5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67" fontId="7" fillId="0" borderId="7" xfId="0" applyNumberFormat="1" applyFont="1" applyBorder="1" applyAlignment="1">
      <alignment horizontal="center" vertical="top"/>
    </xf>
    <xf numFmtId="167" fontId="7" fillId="0" borderId="5" xfId="0" applyNumberFormat="1" applyFont="1" applyFill="1" applyBorder="1" applyAlignment="1">
      <alignment horizontal="center" vertical="top"/>
    </xf>
    <xf numFmtId="167" fontId="7" fillId="0" borderId="5" xfId="0" applyNumberFormat="1" applyFont="1" applyBorder="1" applyAlignment="1">
      <alignment horizontal="center" vertical="top"/>
    </xf>
    <xf numFmtId="167" fontId="7" fillId="0" borderId="6" xfId="0" applyNumberFormat="1" applyFont="1" applyFill="1" applyBorder="1" applyAlignment="1">
      <alignment horizontal="center" vertical="top"/>
    </xf>
    <xf numFmtId="167" fontId="7" fillId="0" borderId="6" xfId="0" applyNumberFormat="1" applyFont="1" applyBorder="1" applyAlignment="1">
      <alignment horizontal="center" vertical="top"/>
    </xf>
    <xf numFmtId="167" fontId="7" fillId="0" borderId="13" xfId="0" applyNumberFormat="1" applyFont="1" applyFill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top"/>
    </xf>
    <xf numFmtId="1" fontId="13" fillId="5" borderId="5" xfId="1" applyNumberFormat="1" applyFont="1" applyFill="1" applyBorder="1" applyAlignment="1">
      <alignment horizontal="right"/>
    </xf>
    <xf numFmtId="1" fontId="13" fillId="6" borderId="5" xfId="1" applyNumberFormat="1" applyFont="1" applyFill="1" applyBorder="1" applyAlignment="1">
      <alignment horizontal="right"/>
    </xf>
    <xf numFmtId="1" fontId="13" fillId="19" borderId="5" xfId="1" applyNumberFormat="1" applyFont="1" applyFill="1" applyBorder="1" applyAlignment="1">
      <alignment horizontal="right"/>
    </xf>
    <xf numFmtId="1" fontId="13" fillId="18" borderId="5" xfId="1" applyNumberFormat="1" applyFont="1" applyFill="1" applyBorder="1" applyAlignment="1">
      <alignment horizontal="right"/>
    </xf>
    <xf numFmtId="1" fontId="2" fillId="17" borderId="5" xfId="1" applyNumberFormat="1" applyFont="1" applyFill="1" applyBorder="1" applyAlignment="1">
      <alignment horizontal="right"/>
    </xf>
    <xf numFmtId="1" fontId="2" fillId="0" borderId="5" xfId="1" applyNumberFormat="1" applyFont="1" applyBorder="1"/>
    <xf numFmtId="1" fontId="2" fillId="12" borderId="5" xfId="1" applyNumberFormat="1" applyFont="1" applyFill="1" applyBorder="1" applyAlignment="1">
      <alignment horizontal="right"/>
    </xf>
    <xf numFmtId="1" fontId="2" fillId="8" borderId="5" xfId="1" applyNumberFormat="1" applyFont="1" applyFill="1" applyBorder="1" applyAlignment="1">
      <alignment horizontal="right"/>
    </xf>
    <xf numFmtId="1" fontId="2" fillId="11" borderId="5" xfId="1" applyNumberFormat="1" applyFont="1" applyFill="1" applyBorder="1" applyAlignment="1">
      <alignment horizontal="right"/>
    </xf>
    <xf numFmtId="1" fontId="2" fillId="9" borderId="5" xfId="1" applyNumberFormat="1" applyFont="1" applyFill="1" applyBorder="1" applyAlignment="1">
      <alignment horizontal="right"/>
    </xf>
    <xf numFmtId="1" fontId="2" fillId="15" borderId="5" xfId="1" applyNumberFormat="1" applyFont="1" applyFill="1" applyBorder="1" applyAlignment="1">
      <alignment horizontal="right"/>
    </xf>
    <xf numFmtId="1" fontId="2" fillId="13" borderId="5" xfId="1" applyNumberFormat="1" applyFont="1" applyFill="1" applyBorder="1" applyAlignment="1">
      <alignment horizontal="right"/>
    </xf>
    <xf numFmtId="1" fontId="2" fillId="14" borderId="5" xfId="1" applyNumberFormat="1" applyFont="1" applyFill="1" applyBorder="1" applyAlignment="1">
      <alignment horizontal="right"/>
    </xf>
    <xf numFmtId="1" fontId="2" fillId="10" borderId="5" xfId="1" applyNumberFormat="1" applyFont="1" applyFill="1" applyBorder="1"/>
    <xf numFmtId="164" fontId="4" fillId="12" borderId="3" xfId="2" applyFont="1" applyFill="1" applyBorder="1"/>
    <xf numFmtId="0" fontId="2" fillId="12" borderId="3" xfId="0" applyFont="1" applyFill="1" applyBorder="1" applyAlignment="1">
      <alignment vertical="top"/>
    </xf>
    <xf numFmtId="0" fontId="2" fillId="12" borderId="3" xfId="0" applyFont="1" applyFill="1" applyBorder="1" applyAlignment="1">
      <alignment horizontal="right" vertical="top"/>
    </xf>
    <xf numFmtId="0" fontId="2" fillId="12" borderId="16" xfId="0" applyFont="1" applyFill="1" applyBorder="1"/>
    <xf numFmtId="0" fontId="2" fillId="12" borderId="17" xfId="0" applyFont="1" applyFill="1" applyBorder="1" applyAlignment="1">
      <alignment horizontal="left"/>
    </xf>
    <xf numFmtId="0" fontId="2" fillId="12" borderId="16" xfId="0" applyFont="1" applyFill="1" applyBorder="1" applyAlignment="1">
      <alignment horizontal="right"/>
    </xf>
    <xf numFmtId="164" fontId="4" fillId="12" borderId="2" xfId="2" applyFont="1" applyFill="1" applyBorder="1"/>
    <xf numFmtId="0" fontId="2" fillId="12" borderId="15" xfId="0" applyFont="1" applyFill="1" applyBorder="1" applyAlignment="1">
      <alignment horizontal="right" vertical="top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colors>
    <mruColors>
      <color rgb="FF808000"/>
      <color rgb="FF33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59" workbookViewId="0">
      <selection activeCell="D22" sqref="D22"/>
    </sheetView>
  </sheetViews>
  <sheetFormatPr baseColWidth="10" defaultRowHeight="15" x14ac:dyDescent="0.25"/>
  <cols>
    <col min="1" max="1" width="37.28515625" bestFit="1" customWidth="1"/>
    <col min="2" max="2" width="17.5703125" bestFit="1" customWidth="1"/>
    <col min="3" max="3" width="21.85546875" bestFit="1" customWidth="1"/>
  </cols>
  <sheetData>
    <row r="1" spans="1:4" ht="15.75" x14ac:dyDescent="0.25">
      <c r="A1" s="3" t="s">
        <v>0</v>
      </c>
      <c r="B1" s="2"/>
      <c r="C1" s="2"/>
    </row>
    <row r="2" spans="1:4" ht="15.75" x14ac:dyDescent="0.25">
      <c r="A2" s="25"/>
      <c r="B2" s="26"/>
      <c r="C2" s="26"/>
    </row>
    <row r="3" spans="1:4" ht="15.75" thickBot="1" x14ac:dyDescent="0.3">
      <c r="A3" s="4"/>
      <c r="B3" s="5"/>
      <c r="C3" s="5"/>
    </row>
    <row r="4" spans="1:4" ht="15.75" thickBot="1" x14ac:dyDescent="0.3">
      <c r="A4" s="6" t="s">
        <v>1</v>
      </c>
      <c r="B4" s="27"/>
      <c r="C4" s="28"/>
    </row>
    <row r="5" spans="1:4" x14ac:dyDescent="0.25">
      <c r="A5" s="39" t="s">
        <v>2</v>
      </c>
      <c r="B5" s="49">
        <v>1715000</v>
      </c>
      <c r="C5" s="7"/>
    </row>
    <row r="6" spans="1:4" x14ac:dyDescent="0.25">
      <c r="A6" s="19" t="s">
        <v>3</v>
      </c>
      <c r="B6" s="68"/>
      <c r="C6" s="9"/>
    </row>
    <row r="7" spans="1:4" x14ac:dyDescent="0.25">
      <c r="A7" s="8" t="s">
        <v>4</v>
      </c>
      <c r="B7" s="68"/>
      <c r="C7" s="9"/>
    </row>
    <row r="8" spans="1:4" x14ac:dyDescent="0.25">
      <c r="A8" s="10" t="s">
        <v>5</v>
      </c>
      <c r="B8" s="69">
        <v>1715000</v>
      </c>
      <c r="C8" s="11"/>
    </row>
    <row r="9" spans="1:4" x14ac:dyDescent="0.25">
      <c r="A9" s="12"/>
      <c r="B9" s="13"/>
      <c r="C9" s="13"/>
    </row>
    <row r="10" spans="1:4" ht="15.75" thickBot="1" x14ac:dyDescent="0.3">
      <c r="A10" s="14"/>
      <c r="B10" s="13"/>
      <c r="C10" s="13"/>
    </row>
    <row r="11" spans="1:4" ht="15.75" thickBot="1" x14ac:dyDescent="0.3">
      <c r="A11" s="15" t="s">
        <v>6</v>
      </c>
      <c r="B11" s="48" t="s">
        <v>44</v>
      </c>
      <c r="C11" s="51" t="s">
        <v>45</v>
      </c>
    </row>
    <row r="12" spans="1:4" x14ac:dyDescent="0.25">
      <c r="A12" s="39" t="s">
        <v>7</v>
      </c>
      <c r="B12" s="61">
        <v>285999.59999999998</v>
      </c>
      <c r="C12" s="44">
        <v>71500</v>
      </c>
      <c r="D12" t="s">
        <v>50</v>
      </c>
    </row>
    <row r="13" spans="1:4" x14ac:dyDescent="0.25">
      <c r="A13" s="37" t="s">
        <v>8</v>
      </c>
      <c r="B13" s="58">
        <v>534000</v>
      </c>
      <c r="C13" s="44">
        <v>338500</v>
      </c>
      <c r="D13" t="s">
        <v>51</v>
      </c>
    </row>
    <row r="14" spans="1:4" x14ac:dyDescent="0.25">
      <c r="A14" s="8" t="s">
        <v>9</v>
      </c>
      <c r="B14" s="59">
        <v>10000</v>
      </c>
      <c r="C14" s="44">
        <v>10000</v>
      </c>
    </row>
    <row r="15" spans="1:4" x14ac:dyDescent="0.25">
      <c r="A15" s="8" t="s">
        <v>10</v>
      </c>
      <c r="B15" s="58">
        <v>83639.960000000006</v>
      </c>
      <c r="C15" s="44">
        <v>50475</v>
      </c>
    </row>
    <row r="16" spans="1:4" x14ac:dyDescent="0.25">
      <c r="A16" s="37" t="s">
        <v>11</v>
      </c>
      <c r="B16" s="59">
        <v>133110.71</v>
      </c>
      <c r="C16" s="44">
        <v>66337</v>
      </c>
    </row>
    <row r="17" spans="1:4" x14ac:dyDescent="0.25">
      <c r="A17" s="37" t="s">
        <v>12</v>
      </c>
      <c r="B17" s="58">
        <v>15000</v>
      </c>
      <c r="C17" s="44">
        <v>5335</v>
      </c>
    </row>
    <row r="18" spans="1:4" x14ac:dyDescent="0.25">
      <c r="A18" s="36" t="s">
        <v>13</v>
      </c>
      <c r="B18" s="58">
        <v>10000</v>
      </c>
      <c r="C18" s="44">
        <v>6422</v>
      </c>
    </row>
    <row r="19" spans="1:4" x14ac:dyDescent="0.25">
      <c r="A19" s="36" t="s">
        <v>14</v>
      </c>
      <c r="B19" s="58">
        <v>6000</v>
      </c>
      <c r="C19" s="53">
        <v>2469</v>
      </c>
      <c r="D19" t="s">
        <v>46</v>
      </c>
    </row>
    <row r="20" spans="1:4" x14ac:dyDescent="0.25">
      <c r="A20" s="35"/>
      <c r="B20" s="17"/>
      <c r="C20" s="16"/>
    </row>
    <row r="21" spans="1:4" x14ac:dyDescent="0.25">
      <c r="A21" s="10" t="s">
        <v>15</v>
      </c>
      <c r="B21" s="60">
        <v>1077750.27</v>
      </c>
      <c r="C21" s="60">
        <f>SUM(C12:C17)</f>
        <v>542147</v>
      </c>
    </row>
    <row r="22" spans="1:4" x14ac:dyDescent="0.25">
      <c r="A22" s="18"/>
      <c r="B22" s="5"/>
      <c r="C22" s="5"/>
    </row>
    <row r="23" spans="1:4" ht="15.75" thickBot="1" x14ac:dyDescent="0.3">
      <c r="A23" s="18"/>
      <c r="B23" s="5"/>
      <c r="C23" s="5"/>
    </row>
    <row r="24" spans="1:4" ht="15.75" thickBot="1" x14ac:dyDescent="0.3">
      <c r="A24" s="15" t="s">
        <v>16</v>
      </c>
      <c r="B24" s="48" t="s">
        <v>44</v>
      </c>
      <c r="C24" s="52" t="s">
        <v>45</v>
      </c>
    </row>
    <row r="25" spans="1:4" x14ac:dyDescent="0.25">
      <c r="A25" s="39" t="s">
        <v>17</v>
      </c>
      <c r="B25" s="57">
        <v>3000</v>
      </c>
      <c r="C25" s="38"/>
    </row>
    <row r="26" spans="1:4" x14ac:dyDescent="0.25">
      <c r="A26" s="39" t="s">
        <v>18</v>
      </c>
      <c r="B26" s="58">
        <v>40000</v>
      </c>
      <c r="C26" s="54">
        <v>25109</v>
      </c>
    </row>
    <row r="27" spans="1:4" x14ac:dyDescent="0.25">
      <c r="A27" s="37" t="s">
        <v>19</v>
      </c>
      <c r="B27" s="58">
        <v>25000</v>
      </c>
      <c r="C27" s="53">
        <v>19375</v>
      </c>
    </row>
    <row r="28" spans="1:4" x14ac:dyDescent="0.25">
      <c r="A28" s="39" t="s">
        <v>20</v>
      </c>
      <c r="B28" s="58">
        <v>10000</v>
      </c>
      <c r="C28" s="54">
        <v>13562</v>
      </c>
    </row>
    <row r="29" spans="1:4" x14ac:dyDescent="0.25">
      <c r="A29" s="29" t="s">
        <v>21</v>
      </c>
      <c r="B29" s="59">
        <v>25000</v>
      </c>
      <c r="C29" s="55">
        <v>7039</v>
      </c>
    </row>
    <row r="30" spans="1:4" x14ac:dyDescent="0.25">
      <c r="A30" s="10" t="s">
        <v>15</v>
      </c>
      <c r="B30" s="60">
        <v>103000</v>
      </c>
      <c r="C30" s="56">
        <f>SUM(C26:C29)</f>
        <v>65085</v>
      </c>
    </row>
    <row r="31" spans="1:4" x14ac:dyDescent="0.25">
      <c r="A31" s="12"/>
      <c r="B31" s="13"/>
      <c r="C31" s="13"/>
    </row>
    <row r="32" spans="1:4" ht="15.75" thickBot="1" x14ac:dyDescent="0.3">
      <c r="A32" s="18"/>
      <c r="B32" s="5"/>
      <c r="C32" s="23"/>
    </row>
    <row r="33" spans="1:4" ht="15.75" thickBot="1" x14ac:dyDescent="0.3">
      <c r="A33" s="6" t="s">
        <v>22</v>
      </c>
      <c r="B33" s="48" t="s">
        <v>44</v>
      </c>
      <c r="C33" s="51" t="s">
        <v>47</v>
      </c>
      <c r="D33" s="2"/>
    </row>
    <row r="34" spans="1:4" x14ac:dyDescent="0.25">
      <c r="A34" s="33" t="s">
        <v>23</v>
      </c>
      <c r="B34" s="62">
        <v>10000</v>
      </c>
      <c r="C34" s="44">
        <v>6635</v>
      </c>
      <c r="D34" s="2"/>
    </row>
    <row r="35" spans="1:4" x14ac:dyDescent="0.25">
      <c r="A35" s="36" t="s">
        <v>24</v>
      </c>
      <c r="B35" s="63">
        <v>20000</v>
      </c>
      <c r="C35" s="44">
        <v>3084</v>
      </c>
      <c r="D35" s="2"/>
    </row>
    <row r="36" spans="1:4" x14ac:dyDescent="0.25">
      <c r="A36" s="30" t="s">
        <v>25</v>
      </c>
      <c r="B36" s="64">
        <v>16000</v>
      </c>
      <c r="C36" s="44"/>
      <c r="D36" s="2"/>
    </row>
    <row r="37" spans="1:4" x14ac:dyDescent="0.25">
      <c r="A37" s="31" t="s">
        <v>26</v>
      </c>
      <c r="B37" s="64">
        <v>13000</v>
      </c>
      <c r="C37" s="44">
        <v>0</v>
      </c>
      <c r="D37" s="2"/>
    </row>
    <row r="38" spans="1:4" x14ac:dyDescent="0.25">
      <c r="A38" s="36" t="s">
        <v>27</v>
      </c>
      <c r="B38" s="63">
        <v>63249.73</v>
      </c>
      <c r="C38" s="44">
        <v>3302</v>
      </c>
      <c r="D38" s="2"/>
    </row>
    <row r="39" spans="1:4" x14ac:dyDescent="0.25">
      <c r="A39" s="36" t="s">
        <v>28</v>
      </c>
      <c r="B39" s="65">
        <v>80000</v>
      </c>
      <c r="C39" s="44">
        <v>76899</v>
      </c>
      <c r="D39" s="2" t="s">
        <v>40</v>
      </c>
    </row>
    <row r="40" spans="1:4" x14ac:dyDescent="0.25">
      <c r="A40" s="36" t="s">
        <v>29</v>
      </c>
      <c r="B40" s="66">
        <v>5000</v>
      </c>
      <c r="C40" s="44">
        <v>4000</v>
      </c>
      <c r="D40" s="2"/>
    </row>
    <row r="41" spans="1:4" x14ac:dyDescent="0.25">
      <c r="A41" s="36" t="s">
        <v>30</v>
      </c>
      <c r="B41" s="65">
        <v>30000</v>
      </c>
      <c r="C41" s="44">
        <v>21130</v>
      </c>
      <c r="D41" s="2"/>
    </row>
    <row r="42" spans="1:4" x14ac:dyDescent="0.25">
      <c r="A42" s="30" t="s">
        <v>31</v>
      </c>
      <c r="B42" s="67">
        <v>30000</v>
      </c>
      <c r="C42" s="44">
        <v>25000</v>
      </c>
      <c r="D42" s="2"/>
    </row>
    <row r="43" spans="1:4" x14ac:dyDescent="0.25">
      <c r="A43" s="30" t="s">
        <v>32</v>
      </c>
      <c r="B43" s="65">
        <v>38500</v>
      </c>
      <c r="C43" s="44">
        <v>5072</v>
      </c>
      <c r="D43" s="2"/>
    </row>
    <row r="44" spans="1:4" x14ac:dyDescent="0.25">
      <c r="A44" s="33" t="s">
        <v>33</v>
      </c>
      <c r="B44" s="66">
        <v>50000</v>
      </c>
      <c r="C44" s="44">
        <v>56378</v>
      </c>
      <c r="D44" s="2"/>
    </row>
    <row r="45" spans="1:4" x14ac:dyDescent="0.25">
      <c r="A45" s="33" t="s">
        <v>34</v>
      </c>
      <c r="B45" s="65">
        <v>63500</v>
      </c>
      <c r="C45" s="44">
        <v>50000</v>
      </c>
      <c r="D45" s="2"/>
    </row>
    <row r="46" spans="1:4" x14ac:dyDescent="0.25">
      <c r="A46" s="37" t="s">
        <v>35</v>
      </c>
      <c r="B46" s="66">
        <v>5000</v>
      </c>
      <c r="C46" s="44">
        <v>2289</v>
      </c>
      <c r="D46" s="2"/>
    </row>
    <row r="47" spans="1:4" x14ac:dyDescent="0.25">
      <c r="A47" s="42" t="s">
        <v>36</v>
      </c>
      <c r="B47" s="65">
        <v>5000</v>
      </c>
      <c r="C47" s="44"/>
      <c r="D47" s="2"/>
    </row>
    <row r="48" spans="1:4" x14ac:dyDescent="0.25">
      <c r="A48" s="1" t="s">
        <v>41</v>
      </c>
      <c r="B48" s="66"/>
      <c r="C48" s="44"/>
      <c r="D48" s="2"/>
    </row>
    <row r="49" spans="1:8" x14ac:dyDescent="0.25">
      <c r="A49" s="1" t="s">
        <v>42</v>
      </c>
      <c r="B49" s="32"/>
      <c r="C49" s="44">
        <f>1483+'Kontoer som inngår i budsjettet'!H18</f>
        <v>4533</v>
      </c>
    </row>
    <row r="50" spans="1:8" ht="30" x14ac:dyDescent="0.25">
      <c r="A50" s="45" t="s">
        <v>49</v>
      </c>
      <c r="B50" s="32"/>
      <c r="C50" s="44">
        <v>82066</v>
      </c>
      <c r="D50" s="2" t="s">
        <v>48</v>
      </c>
      <c r="E50" s="2"/>
      <c r="F50" s="2"/>
      <c r="G50" s="2"/>
      <c r="H50" s="2"/>
    </row>
    <row r="51" spans="1:8" x14ac:dyDescent="0.25">
      <c r="A51" s="40"/>
      <c r="B51" s="32"/>
      <c r="C51" s="43"/>
    </row>
    <row r="52" spans="1:8" x14ac:dyDescent="0.25">
      <c r="A52" s="41"/>
      <c r="B52" s="32"/>
      <c r="C52" s="41"/>
    </row>
    <row r="53" spans="1:8" x14ac:dyDescent="0.25">
      <c r="A53" s="37"/>
      <c r="B53" s="32"/>
      <c r="C53" s="41"/>
    </row>
    <row r="54" spans="1:8" x14ac:dyDescent="0.25">
      <c r="A54" s="37"/>
      <c r="B54" s="9"/>
      <c r="C54" s="41"/>
    </row>
    <row r="55" spans="1:8" x14ac:dyDescent="0.25">
      <c r="A55" s="37"/>
      <c r="B55" s="9"/>
      <c r="C55" s="41"/>
    </row>
    <row r="56" spans="1:8" x14ac:dyDescent="0.25">
      <c r="A56" s="36"/>
      <c r="B56" s="46">
        <f>SUM(B34:B49)</f>
        <v>429249.73</v>
      </c>
      <c r="C56" s="46">
        <f>SUM(C35:C50)</f>
        <v>333753</v>
      </c>
    </row>
    <row r="57" spans="1:8" x14ac:dyDescent="0.25">
      <c r="A57" s="34" t="s">
        <v>43</v>
      </c>
      <c r="B57" s="47">
        <f>B21+B30+B56</f>
        <v>1610000</v>
      </c>
      <c r="C57" s="47">
        <f>C21+C30+C56</f>
        <v>940985</v>
      </c>
    </row>
    <row r="58" spans="1:8" x14ac:dyDescent="0.25">
      <c r="A58" s="20"/>
      <c r="B58" s="22"/>
      <c r="C58" s="2"/>
    </row>
    <row r="59" spans="1:8" x14ac:dyDescent="0.25">
      <c r="A59" s="21"/>
      <c r="B59" s="24"/>
      <c r="C59" s="2"/>
    </row>
    <row r="60" spans="1:8" x14ac:dyDescent="0.25">
      <c r="A60" s="70" t="s">
        <v>37</v>
      </c>
      <c r="B60" s="49">
        <v>1610000</v>
      </c>
      <c r="C60" s="2"/>
    </row>
    <row r="61" spans="1:8" x14ac:dyDescent="0.25">
      <c r="A61" s="70" t="s">
        <v>38</v>
      </c>
      <c r="B61" s="49">
        <f>B8</f>
        <v>1715000</v>
      </c>
      <c r="C61" s="2"/>
    </row>
    <row r="62" spans="1:8" x14ac:dyDescent="0.25">
      <c r="A62" s="2" t="s">
        <v>39</v>
      </c>
      <c r="B62" s="50">
        <f>B61-B60</f>
        <v>105000</v>
      </c>
      <c r="C6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workbookViewId="0">
      <selection activeCell="H31" sqref="H31"/>
    </sheetView>
  </sheetViews>
  <sheetFormatPr baseColWidth="10" defaultRowHeight="15" x14ac:dyDescent="0.25"/>
  <cols>
    <col min="1" max="1" width="41" bestFit="1" customWidth="1"/>
    <col min="2" max="2" width="18.140625" bestFit="1" customWidth="1"/>
    <col min="3" max="3" width="20.140625" bestFit="1" customWidth="1"/>
    <col min="4" max="4" width="20.140625" style="76" customWidth="1"/>
    <col min="5" max="5" width="29.42578125" style="2" bestFit="1" customWidth="1"/>
    <col min="7" max="7" width="35.7109375" customWidth="1"/>
    <col min="8" max="8" width="11.5703125" customWidth="1"/>
    <col min="9" max="10" width="44.42578125" customWidth="1"/>
  </cols>
  <sheetData>
    <row r="1" spans="1:10" s="2" customFormat="1" x14ac:dyDescent="0.25">
      <c r="D1" s="76"/>
    </row>
    <row r="2" spans="1:10" s="2" customFormat="1" x14ac:dyDescent="0.25">
      <c r="D2" s="76"/>
    </row>
    <row r="3" spans="1:10" s="2" customFormat="1" x14ac:dyDescent="0.25">
      <c r="D3" s="76"/>
    </row>
    <row r="4" spans="1:10" s="2" customFormat="1" ht="30.75" thickBot="1" x14ac:dyDescent="0.3">
      <c r="A4" s="81" t="s">
        <v>72</v>
      </c>
      <c r="B4" s="82"/>
      <c r="C4" s="82"/>
      <c r="D4" s="83"/>
      <c r="E4" s="84" t="s">
        <v>76</v>
      </c>
      <c r="F4" s="82"/>
      <c r="G4" s="81" t="s">
        <v>73</v>
      </c>
    </row>
    <row r="5" spans="1:10" ht="15.75" thickBot="1" x14ac:dyDescent="0.3">
      <c r="A5" s="167" t="s">
        <v>16</v>
      </c>
      <c r="B5" s="168" t="s">
        <v>44</v>
      </c>
      <c r="C5" s="169" t="s">
        <v>45</v>
      </c>
      <c r="D5" s="77"/>
      <c r="E5" s="170" t="s">
        <v>79</v>
      </c>
      <c r="G5" s="171" t="s">
        <v>74</v>
      </c>
      <c r="H5" s="172" t="s">
        <v>75</v>
      </c>
      <c r="I5" s="2"/>
      <c r="J5" s="2"/>
    </row>
    <row r="6" spans="1:10" x14ac:dyDescent="0.25">
      <c r="A6" s="39" t="s">
        <v>17</v>
      </c>
      <c r="B6" s="141">
        <v>3000</v>
      </c>
      <c r="C6" s="85"/>
      <c r="D6" s="78"/>
      <c r="E6" s="139" t="s">
        <v>80</v>
      </c>
      <c r="G6" s="109" t="s">
        <v>52</v>
      </c>
      <c r="H6" s="110">
        <v>120</v>
      </c>
      <c r="I6" s="2"/>
      <c r="J6" s="2"/>
    </row>
    <row r="7" spans="1:10" x14ac:dyDescent="0.25">
      <c r="A7" s="39" t="s">
        <v>18</v>
      </c>
      <c r="B7" s="142">
        <v>40000</v>
      </c>
      <c r="C7" s="86">
        <v>25109</v>
      </c>
      <c r="D7" s="79"/>
      <c r="E7" s="153">
        <v>6700</v>
      </c>
      <c r="G7" s="109" t="s">
        <v>53</v>
      </c>
      <c r="H7" s="110">
        <v>3437</v>
      </c>
      <c r="I7" s="2"/>
      <c r="J7" s="2"/>
    </row>
    <row r="8" spans="1:10" x14ac:dyDescent="0.25">
      <c r="A8" s="37" t="s">
        <v>19</v>
      </c>
      <c r="B8" s="142">
        <v>25000</v>
      </c>
      <c r="C8" s="87">
        <v>19375</v>
      </c>
      <c r="D8" s="79"/>
      <c r="E8" s="154">
        <v>6701</v>
      </c>
      <c r="G8" s="111" t="s">
        <v>54</v>
      </c>
      <c r="H8" s="112">
        <v>25109.26</v>
      </c>
      <c r="I8" s="2"/>
      <c r="J8" s="2"/>
    </row>
    <row r="9" spans="1:10" x14ac:dyDescent="0.25">
      <c r="A9" s="39" t="s">
        <v>20</v>
      </c>
      <c r="B9" s="142">
        <v>10000</v>
      </c>
      <c r="C9" s="88">
        <v>13562</v>
      </c>
      <c r="D9" s="79"/>
      <c r="E9" s="155">
        <v>6800</v>
      </c>
      <c r="G9" s="113" t="s">
        <v>55</v>
      </c>
      <c r="H9" s="114">
        <v>19375</v>
      </c>
      <c r="I9" s="2"/>
      <c r="J9" s="2"/>
    </row>
    <row r="10" spans="1:10" x14ac:dyDescent="0.25">
      <c r="A10" s="29" t="s">
        <v>21</v>
      </c>
      <c r="B10" s="143">
        <v>25000</v>
      </c>
      <c r="C10" s="89">
        <v>7039</v>
      </c>
      <c r="D10" s="79"/>
      <c r="E10" s="156">
        <v>6900</v>
      </c>
      <c r="G10" s="109" t="s">
        <v>56</v>
      </c>
      <c r="H10" s="110">
        <v>10004.6</v>
      </c>
      <c r="I10" s="2"/>
      <c r="J10" s="2"/>
    </row>
    <row r="11" spans="1:10" x14ac:dyDescent="0.25">
      <c r="A11" s="72" t="s">
        <v>15</v>
      </c>
      <c r="B11" s="144">
        <v>103000</v>
      </c>
      <c r="C11" s="90">
        <f>SUM(C7:C10)</f>
        <v>65085</v>
      </c>
      <c r="D11" s="74"/>
      <c r="E11" s="73"/>
      <c r="G11" s="115" t="s">
        <v>57</v>
      </c>
      <c r="H11" s="116">
        <v>4000</v>
      </c>
      <c r="I11" s="2"/>
      <c r="J11" s="2"/>
    </row>
    <row r="12" spans="1:10" x14ac:dyDescent="0.25">
      <c r="A12" s="12"/>
      <c r="B12" s="91"/>
      <c r="C12" s="91"/>
      <c r="D12" s="75"/>
      <c r="E12" s="105"/>
      <c r="G12" s="117" t="s">
        <v>58</v>
      </c>
      <c r="H12" s="118">
        <v>3914.58</v>
      </c>
      <c r="I12" s="2"/>
      <c r="J12" s="2"/>
    </row>
    <row r="13" spans="1:10" ht="15.75" thickBot="1" x14ac:dyDescent="0.3">
      <c r="A13" s="18"/>
      <c r="B13" s="145"/>
      <c r="C13" s="92"/>
      <c r="D13" s="75"/>
      <c r="E13" s="22"/>
      <c r="G13" s="117" t="s">
        <v>59</v>
      </c>
      <c r="H13" s="118">
        <v>3124.38</v>
      </c>
      <c r="I13" s="2"/>
      <c r="J13" s="2"/>
    </row>
    <row r="14" spans="1:10" ht="15.75" thickBot="1" x14ac:dyDescent="0.3">
      <c r="A14" s="173" t="s">
        <v>22</v>
      </c>
      <c r="B14" s="168" t="s">
        <v>44</v>
      </c>
      <c r="C14" s="174" t="s">
        <v>47</v>
      </c>
      <c r="D14" s="77"/>
      <c r="E14" s="106"/>
      <c r="G14" s="119" t="s">
        <v>60</v>
      </c>
      <c r="H14" s="120">
        <v>6635</v>
      </c>
      <c r="I14" s="2"/>
      <c r="J14" s="2"/>
    </row>
    <row r="15" spans="1:10" ht="75" x14ac:dyDescent="0.25">
      <c r="A15" s="33" t="s">
        <v>23</v>
      </c>
      <c r="B15" s="146">
        <v>10000</v>
      </c>
      <c r="C15" s="93">
        <v>6635</v>
      </c>
      <c r="D15" s="80"/>
      <c r="E15" s="107" t="s">
        <v>77</v>
      </c>
      <c r="G15" s="121" t="s">
        <v>61</v>
      </c>
      <c r="H15" s="122">
        <v>3084.28</v>
      </c>
      <c r="I15" s="2"/>
      <c r="J15" s="2"/>
    </row>
    <row r="16" spans="1:10" x14ac:dyDescent="0.25">
      <c r="A16" s="36" t="s">
        <v>24</v>
      </c>
      <c r="B16" s="147">
        <v>20000</v>
      </c>
      <c r="C16" s="94">
        <v>3084</v>
      </c>
      <c r="D16" s="80"/>
      <c r="E16" s="157">
        <v>7320</v>
      </c>
      <c r="G16" s="123" t="s">
        <v>62</v>
      </c>
      <c r="H16" s="124">
        <v>3302</v>
      </c>
      <c r="I16" s="2"/>
      <c r="J16" s="2"/>
    </row>
    <row r="17" spans="1:10" x14ac:dyDescent="0.25">
      <c r="A17" s="30" t="s">
        <v>25</v>
      </c>
      <c r="B17" s="148">
        <v>16000</v>
      </c>
      <c r="C17" s="95"/>
      <c r="D17" s="80"/>
      <c r="E17" s="158">
        <v>7321</v>
      </c>
      <c r="G17" s="125" t="s">
        <v>63</v>
      </c>
      <c r="H17" s="126">
        <v>21130</v>
      </c>
      <c r="I17" s="2"/>
      <c r="J17" s="2"/>
    </row>
    <row r="18" spans="1:10" ht="60" x14ac:dyDescent="0.25">
      <c r="A18" s="31" t="s">
        <v>26</v>
      </c>
      <c r="B18" s="148">
        <v>13000</v>
      </c>
      <c r="C18" s="95">
        <v>0</v>
      </c>
      <c r="D18" s="80"/>
      <c r="E18" s="140" t="s">
        <v>82</v>
      </c>
      <c r="G18" s="127" t="s">
        <v>64</v>
      </c>
      <c r="H18" s="128">
        <v>3050</v>
      </c>
      <c r="I18" s="2"/>
      <c r="J18" s="2"/>
    </row>
    <row r="19" spans="1:10" x14ac:dyDescent="0.25">
      <c r="A19" s="36" t="s">
        <v>27</v>
      </c>
      <c r="B19" s="147">
        <v>63249.73</v>
      </c>
      <c r="C19" s="96">
        <v>3302</v>
      </c>
      <c r="D19" s="80"/>
      <c r="E19" s="159">
        <v>7325</v>
      </c>
      <c r="G19" s="129" t="s">
        <v>65</v>
      </c>
      <c r="H19" s="130">
        <v>65461.56</v>
      </c>
      <c r="I19" s="2"/>
      <c r="J19" s="2"/>
    </row>
    <row r="20" spans="1:10" ht="120" x14ac:dyDescent="0.25">
      <c r="A20" s="36" t="s">
        <v>28</v>
      </c>
      <c r="B20" s="149">
        <v>80000</v>
      </c>
      <c r="C20" s="97">
        <v>76899</v>
      </c>
      <c r="D20" s="80"/>
      <c r="E20" s="108" t="s">
        <v>78</v>
      </c>
      <c r="G20" s="129" t="s">
        <v>66</v>
      </c>
      <c r="H20" s="130">
        <v>11437.67</v>
      </c>
      <c r="I20" s="2"/>
      <c r="J20" s="2"/>
    </row>
    <row r="21" spans="1:10" x14ac:dyDescent="0.25">
      <c r="A21" s="36" t="s">
        <v>29</v>
      </c>
      <c r="B21" s="150">
        <v>5000</v>
      </c>
      <c r="C21" s="98">
        <v>4000</v>
      </c>
      <c r="D21" s="80"/>
      <c r="E21" s="160">
        <v>6840</v>
      </c>
      <c r="G21" s="131" t="s">
        <v>67</v>
      </c>
      <c r="H21" s="132">
        <v>81378.11</v>
      </c>
      <c r="I21" s="2"/>
      <c r="J21" s="2"/>
    </row>
    <row r="22" spans="1:10" x14ac:dyDescent="0.25">
      <c r="A22" s="36" t="s">
        <v>30</v>
      </c>
      <c r="B22" s="149">
        <v>30000</v>
      </c>
      <c r="C22" s="99">
        <v>21130</v>
      </c>
      <c r="D22" s="80"/>
      <c r="E22" s="161">
        <v>7330</v>
      </c>
      <c r="G22" s="133" t="s">
        <v>68</v>
      </c>
      <c r="H22" s="134">
        <v>50000</v>
      </c>
      <c r="I22" s="2"/>
      <c r="J22" s="2"/>
    </row>
    <row r="23" spans="1:10" x14ac:dyDescent="0.25">
      <c r="A23" s="30" t="s">
        <v>31</v>
      </c>
      <c r="B23" s="151">
        <v>30000</v>
      </c>
      <c r="C23" s="100">
        <v>25000</v>
      </c>
      <c r="E23" s="162">
        <v>7750</v>
      </c>
      <c r="G23" s="135" t="s">
        <v>69</v>
      </c>
      <c r="H23" s="136">
        <v>5071.99</v>
      </c>
      <c r="I23" s="2"/>
      <c r="J23" s="2"/>
    </row>
    <row r="24" spans="1:10" x14ac:dyDescent="0.25">
      <c r="A24" s="30" t="s">
        <v>32</v>
      </c>
      <c r="B24" s="149">
        <v>38500</v>
      </c>
      <c r="C24" s="101">
        <v>5072</v>
      </c>
      <c r="D24" s="80"/>
      <c r="E24" s="163">
        <v>7740</v>
      </c>
      <c r="G24" s="137" t="s">
        <v>70</v>
      </c>
      <c r="H24" s="138">
        <v>2288.5</v>
      </c>
      <c r="I24" s="2"/>
      <c r="J24" s="71"/>
    </row>
    <row r="25" spans="1:10" x14ac:dyDescent="0.25">
      <c r="A25" s="33" t="s">
        <v>33</v>
      </c>
      <c r="B25" s="150">
        <v>50000</v>
      </c>
      <c r="C25" s="100">
        <v>56378</v>
      </c>
      <c r="D25" s="80"/>
      <c r="E25" s="162">
        <v>7715</v>
      </c>
      <c r="G25" s="127" t="s">
        <v>71</v>
      </c>
      <c r="H25" s="128">
        <v>1483.43</v>
      </c>
      <c r="I25" s="2"/>
      <c r="J25" s="2"/>
    </row>
    <row r="26" spans="1:10" x14ac:dyDescent="0.25">
      <c r="A26" s="33" t="s">
        <v>34</v>
      </c>
      <c r="B26" s="149">
        <v>63500</v>
      </c>
      <c r="C26" s="102">
        <v>50000</v>
      </c>
      <c r="D26" s="80"/>
      <c r="E26" s="164">
        <v>7718</v>
      </c>
      <c r="I26" s="2"/>
      <c r="J26" s="2"/>
    </row>
    <row r="27" spans="1:10" x14ac:dyDescent="0.25">
      <c r="A27" s="37" t="s">
        <v>35</v>
      </c>
      <c r="B27" s="150">
        <v>5000</v>
      </c>
      <c r="C27" s="103">
        <v>2289</v>
      </c>
      <c r="D27" s="80"/>
      <c r="E27" s="165">
        <v>7770</v>
      </c>
      <c r="I27" s="2"/>
      <c r="J27" s="2"/>
    </row>
    <row r="28" spans="1:10" x14ac:dyDescent="0.25">
      <c r="A28" s="42" t="s">
        <v>36</v>
      </c>
      <c r="B28" s="149">
        <v>5000</v>
      </c>
      <c r="C28" s="95"/>
      <c r="D28" s="80"/>
      <c r="E28" s="158">
        <v>7323</v>
      </c>
      <c r="I28" s="2"/>
      <c r="J28" s="2"/>
    </row>
    <row r="29" spans="1:10" x14ac:dyDescent="0.25">
      <c r="A29" s="1" t="s">
        <v>41</v>
      </c>
      <c r="B29" s="150"/>
      <c r="C29" s="95"/>
      <c r="D29" s="80"/>
      <c r="E29" s="158">
        <v>6940</v>
      </c>
      <c r="I29" s="2"/>
      <c r="J29" s="2"/>
    </row>
    <row r="30" spans="1:10" x14ac:dyDescent="0.25">
      <c r="A30" s="1" t="s">
        <v>42</v>
      </c>
      <c r="B30" s="152"/>
      <c r="C30" s="104">
        <f>'Rapport 30.06'!C49</f>
        <v>4533</v>
      </c>
      <c r="D30" s="80"/>
      <c r="E30" s="166">
        <v>7400</v>
      </c>
    </row>
    <row r="31" spans="1:10" ht="60" x14ac:dyDescent="0.25">
      <c r="A31" s="45" t="s">
        <v>49</v>
      </c>
      <c r="B31" s="152"/>
      <c r="C31" s="95">
        <v>82066</v>
      </c>
      <c r="D31" s="80"/>
      <c r="E31" s="140" t="s">
        <v>81</v>
      </c>
    </row>
    <row r="32" spans="1:10" x14ac:dyDescent="0.25">
      <c r="B32" s="82"/>
      <c r="C32" s="82"/>
    </row>
    <row r="33" spans="3:3" x14ac:dyDescent="0.25">
      <c r="C33" s="82"/>
    </row>
    <row r="34" spans="3:3" x14ac:dyDescent="0.25">
      <c r="C34" s="82"/>
    </row>
    <row r="35" spans="3:3" x14ac:dyDescent="0.25">
      <c r="C35" s="82"/>
    </row>
    <row r="36" spans="3:3" x14ac:dyDescent="0.25">
      <c r="C36" s="82"/>
    </row>
    <row r="37" spans="3:3" x14ac:dyDescent="0.25">
      <c r="C37" s="82"/>
    </row>
    <row r="38" spans="3:3" x14ac:dyDescent="0.25">
      <c r="C38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Rapport 30.06</vt:lpstr>
      <vt:lpstr>Kontoer som inngår i budsjettet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Lyudmyla Johannessen</dc:creator>
  <cp:lastModifiedBy>Torill Johannessen</cp:lastModifiedBy>
  <dcterms:created xsi:type="dcterms:W3CDTF">2018-03-26T11:43:03Z</dcterms:created>
  <dcterms:modified xsi:type="dcterms:W3CDTF">2018-09-06T10:15:19Z</dcterms:modified>
</cp:coreProperties>
</file>