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is.sharepoint.com/sites/StOr-styret/Shared Documents/General/Område 100, StOr's virksomhet/101 Studentparlamentet/101-1 Parlamentsmøter/103-01.02 Sakspapirer/2024/240214/"/>
    </mc:Choice>
  </mc:AlternateContent>
  <xr:revisionPtr revIDLastSave="39" documentId="8_{E4DCEBFF-F187-4FAA-8412-382DF2D37EB1}" xr6:coauthVersionLast="47" xr6:coauthVersionMax="47" xr10:uidLastSave="{ED4D10B0-FAD7-4EC7-899C-EC3892A99E36}"/>
  <bookViews>
    <workbookView xWindow="-103" yWindow="-103" windowWidth="16663" windowHeight="9892" xr2:uid="{6100F4BB-B808-48EC-9DB1-D5498A493FE2}"/>
  </bookViews>
  <sheets>
    <sheet name="AUs innstilling" sheetId="1" r:id="rId1"/>
    <sheet name="Oversikt over vedlegg" sheetId="2" r:id="rId2"/>
  </sheets>
  <definedNames>
    <definedName name="_xlnm._FilterDatabase" localSheetId="0" hidden="1">'AUs innstilling'!$A$3:$G$3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1" l="1"/>
  <c r="G23" i="1"/>
  <c r="C43" i="1"/>
  <c r="D43" i="1"/>
  <c r="E12" i="1"/>
  <c r="E33" i="1"/>
  <c r="E32" i="1"/>
  <c r="E31" i="1"/>
  <c r="E22" i="1"/>
  <c r="E35" i="1"/>
  <c r="E8" i="1"/>
  <c r="E40" i="1"/>
  <c r="E5" i="1"/>
  <c r="E36" i="1"/>
  <c r="E30" i="1"/>
  <c r="E4" i="1"/>
  <c r="E6" i="1"/>
  <c r="E9" i="1"/>
  <c r="E11" i="1"/>
  <c r="E13" i="1"/>
  <c r="E16" i="1"/>
  <c r="E21" i="1"/>
  <c r="E25" i="1"/>
  <c r="E29" i="1"/>
  <c r="E24" i="1"/>
  <c r="E10" i="1"/>
  <c r="E14" i="1"/>
  <c r="E15" i="1"/>
  <c r="E17" i="1"/>
  <c r="E18" i="1"/>
  <c r="E19" i="1"/>
  <c r="E20" i="1"/>
  <c r="E26" i="1"/>
  <c r="E27" i="1"/>
  <c r="E28" i="1"/>
  <c r="E34" i="1"/>
  <c r="E37" i="1"/>
  <c r="E38" i="1"/>
  <c r="E7" i="1"/>
  <c r="E23" i="1"/>
  <c r="E39" i="1"/>
  <c r="G15" i="1"/>
  <c r="G16" i="1"/>
  <c r="G17" i="1"/>
  <c r="G18" i="1"/>
  <c r="G19" i="1"/>
  <c r="G20" i="1"/>
  <c r="G21" i="1"/>
  <c r="G22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5" i="1"/>
  <c r="G6" i="1"/>
  <c r="G7" i="1"/>
  <c r="G8" i="1"/>
  <c r="G9" i="1"/>
  <c r="G10" i="1"/>
  <c r="G11" i="1"/>
  <c r="G12" i="1"/>
  <c r="G13" i="1"/>
  <c r="G14" i="1"/>
  <c r="G4" i="1"/>
  <c r="F43" i="1"/>
  <c r="B47" i="1" s="1"/>
  <c r="B49" i="1" s="1"/>
  <c r="E43" i="1" l="1"/>
</calcChain>
</file>

<file path=xl/sharedStrings.xml><?xml version="1.0" encoding="utf-8"?>
<sst xmlns="http://schemas.openxmlformats.org/spreadsheetml/2006/main" count="98" uniqueCount="61">
  <si>
    <t>Organisasjon</t>
  </si>
  <si>
    <t>Medlemmer</t>
  </si>
  <si>
    <t>motatt i 2023</t>
  </si>
  <si>
    <t>Søkt beløp 2024</t>
  </si>
  <si>
    <t>29% av søkt beløp</t>
  </si>
  <si>
    <t>Innstilling StOr AU</t>
  </si>
  <si>
    <t>Prosent av søkte midler</t>
  </si>
  <si>
    <t>UiS studentkapital</t>
  </si>
  <si>
    <t>FIKS</t>
  </si>
  <si>
    <t>Sossologistudentenes forening</t>
  </si>
  <si>
    <t>SMIS</t>
  </si>
  <si>
    <t>Skeive Studenter Stavanger</t>
  </si>
  <si>
    <t>MastØk</t>
  </si>
  <si>
    <t>SYNERGY</t>
  </si>
  <si>
    <t>DigSoc</t>
  </si>
  <si>
    <t>Youth Atlantic Treaty Assosiation Stavanger</t>
  </si>
  <si>
    <t>Byggingenørenes linjeforening</t>
  </si>
  <si>
    <t>Theta UiS</t>
  </si>
  <si>
    <t>SheTech</t>
  </si>
  <si>
    <t>BATO UiS</t>
  </si>
  <si>
    <t>Christian Union</t>
  </si>
  <si>
    <t>ENTEK</t>
  </si>
  <si>
    <t>Ex Libris</t>
  </si>
  <si>
    <t>fRISK</t>
  </si>
  <si>
    <t>ISI</t>
  </si>
  <si>
    <t>MastRet</t>
  </si>
  <si>
    <t>MEL</t>
  </si>
  <si>
    <t>SAMSIK</t>
  </si>
  <si>
    <t>MEES UiS</t>
  </si>
  <si>
    <t>Erasmus Student of Stavanger</t>
  </si>
  <si>
    <t>FUK</t>
  </si>
  <si>
    <t xml:space="preserve">ION Racing UiS </t>
  </si>
  <si>
    <t>ISU</t>
  </si>
  <si>
    <t>Kjemi i Stavanger</t>
  </si>
  <si>
    <t>Laget UiS</t>
  </si>
  <si>
    <t>LUDO</t>
  </si>
  <si>
    <t xml:space="preserve">Mosaic of Stavanger </t>
  </si>
  <si>
    <t>MSIS</t>
  </si>
  <si>
    <t>PASU</t>
  </si>
  <si>
    <t>Statsviterne</t>
  </si>
  <si>
    <t>UiS Arospace</t>
  </si>
  <si>
    <t>UiS brettspill</t>
  </si>
  <si>
    <t>Coffee Around the World</t>
  </si>
  <si>
    <t>alle</t>
  </si>
  <si>
    <t>Mauka Makai</t>
  </si>
  <si>
    <t>Totalt</t>
  </si>
  <si>
    <t>Sammendrag</t>
  </si>
  <si>
    <t>Tildelig fra VT</t>
  </si>
  <si>
    <t>Fordlet på organisasjonene</t>
  </si>
  <si>
    <t>Restbeløp</t>
  </si>
  <si>
    <t>Dkokumentasjon</t>
  </si>
  <si>
    <t>Budsjett</t>
  </si>
  <si>
    <t>Aktivitetsplan</t>
  </si>
  <si>
    <t>Kontoinnehaver</t>
  </si>
  <si>
    <t>Protokoll</t>
  </si>
  <si>
    <t>Regnskap</t>
  </si>
  <si>
    <t>Årsrapport</t>
  </si>
  <si>
    <t>Vedtekter</t>
  </si>
  <si>
    <t>Youth Atlantic Treaty Sssosiation Stavanger</t>
  </si>
  <si>
    <t>Summer</t>
  </si>
  <si>
    <t xml:space="preserve">AUs innstilling – Driftsmidler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</si>
</sst>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kr&quot;\ #,##0.00;[Red]\-&quot;kr&quot;\ #,##0.00"/>
    <numFmt numFmtId="44" formatCode="_-&quot;kr&quot;\ * #,##0.00_-;\-&quot;kr&quot;\ * #,##0.00_-;_-&quot;kr&quot;\ * &quot;-&quot;??_-;_-@_-"/>
    <numFmt numFmtId="164" formatCode="_(* #,##0.00_);_(* \(#,##0.00\);_(* &quot;-&quot;??_);_(@_)"/>
    <numFmt numFmtId="165" formatCode="&quot;kr&quot;\ #,##0.00"/>
  </numFmts>
  <fonts count="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616161"/>
      <name val="Calibri"/>
      <family val="2"/>
    </font>
    <font>
      <sz val="16"/>
      <color theme="1"/>
      <name val="Calibri"/>
      <family val="2"/>
    </font>
    <font>
      <sz val="24"/>
      <name val="Calibri"/>
      <family val="2"/>
    </font>
    <font>
      <sz val="16"/>
      <name val="Calibri"/>
      <family val="2"/>
    </font>
    <font>
      <sz val="1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theme="0" tint="-0.14999847407452621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165" fontId="1" fillId="0" borderId="0" xfId="0" applyNumberFormat="1" applyFont="1"/>
    <xf numFmtId="0" fontId="4" fillId="0" borderId="0" xfId="0" applyFont="1"/>
    <xf numFmtId="165" fontId="4" fillId="0" borderId="0" xfId="0" applyNumberFormat="1" applyFont="1"/>
    <xf numFmtId="0" fontId="4" fillId="0" borderId="1" xfId="0" applyFont="1" applyBorder="1"/>
    <xf numFmtId="165" fontId="4" fillId="0" borderId="1" xfId="0" applyNumberFormat="1" applyFont="1" applyBorder="1"/>
    <xf numFmtId="44" fontId="4" fillId="0" borderId="1" xfId="1" applyFont="1" applyBorder="1"/>
    <xf numFmtId="1" fontId="4" fillId="0" borderId="1" xfId="0" applyNumberFormat="1" applyFont="1" applyBorder="1"/>
    <xf numFmtId="0" fontId="1" fillId="3" borderId="1" xfId="0" applyFont="1" applyFill="1" applyBorder="1"/>
    <xf numFmtId="0" fontId="4" fillId="4" borderId="1" xfId="0" applyFont="1" applyFill="1" applyBorder="1"/>
    <xf numFmtId="165" fontId="4" fillId="4" borderId="1" xfId="0" applyNumberFormat="1" applyFont="1" applyFill="1" applyBorder="1"/>
    <xf numFmtId="44" fontId="4" fillId="4" borderId="1" xfId="0" applyNumberFormat="1" applyFont="1" applyFill="1" applyBorder="1"/>
    <xf numFmtId="0" fontId="1" fillId="6" borderId="1" xfId="0" applyFont="1" applyFill="1" applyBorder="1"/>
    <xf numFmtId="44" fontId="1" fillId="0" borderId="1" xfId="1" applyFont="1" applyBorder="1"/>
    <xf numFmtId="44" fontId="1" fillId="4" borderId="1" xfId="1" applyFont="1" applyFill="1" applyBorder="1"/>
    <xf numFmtId="0" fontId="1" fillId="7" borderId="1" xfId="0" applyFont="1" applyFill="1" applyBorder="1"/>
    <xf numFmtId="8" fontId="4" fillId="0" borderId="0" xfId="0" applyNumberFormat="1" applyFont="1"/>
    <xf numFmtId="44" fontId="1" fillId="0" borderId="0" xfId="0" applyNumberFormat="1" applyFont="1"/>
    <xf numFmtId="49" fontId="5" fillId="0" borderId="0" xfId="0" applyNumberFormat="1" applyFont="1"/>
    <xf numFmtId="49" fontId="6" fillId="0" borderId="0" xfId="0" applyNumberFormat="1" applyFont="1"/>
    <xf numFmtId="49" fontId="6" fillId="4" borderId="1" xfId="0" applyNumberFormat="1" applyFont="1" applyFill="1" applyBorder="1"/>
    <xf numFmtId="49" fontId="7" fillId="0" borderId="0" xfId="0" applyNumberFormat="1" applyFont="1"/>
    <xf numFmtId="0" fontId="4" fillId="2" borderId="1" xfId="0" applyFont="1" applyFill="1" applyBorder="1"/>
    <xf numFmtId="165" fontId="4" fillId="2" borderId="1" xfId="0" applyNumberFormat="1" applyFont="1" applyFill="1" applyBorder="1"/>
    <xf numFmtId="44" fontId="4" fillId="2" borderId="1" xfId="1" applyFont="1" applyFill="1" applyBorder="1"/>
    <xf numFmtId="44" fontId="1" fillId="2" borderId="1" xfId="1" applyFont="1" applyFill="1" applyBorder="1"/>
    <xf numFmtId="49" fontId="7" fillId="4" borderId="4" xfId="0" applyNumberFormat="1" applyFont="1" applyFill="1" applyBorder="1"/>
    <xf numFmtId="164" fontId="1" fillId="4" borderId="4" xfId="0" applyNumberFormat="1" applyFont="1" applyFill="1" applyBorder="1"/>
    <xf numFmtId="9" fontId="1" fillId="0" borderId="11" xfId="2" applyFont="1" applyBorder="1"/>
    <xf numFmtId="9" fontId="1" fillId="0" borderId="10" xfId="2" applyFont="1" applyBorder="1"/>
    <xf numFmtId="9" fontId="1" fillId="2" borderId="10" xfId="2" applyFont="1" applyFill="1" applyBorder="1"/>
    <xf numFmtId="49" fontId="6" fillId="3" borderId="12" xfId="0" applyNumberFormat="1" applyFont="1" applyFill="1" applyBorder="1"/>
    <xf numFmtId="0" fontId="4" fillId="3" borderId="3" xfId="0" applyFont="1" applyFill="1" applyBorder="1"/>
    <xf numFmtId="165" fontId="4" fillId="3" borderId="3" xfId="0" applyNumberFormat="1" applyFont="1" applyFill="1" applyBorder="1"/>
    <xf numFmtId="0" fontId="1" fillId="3" borderId="13" xfId="0" applyFont="1" applyFill="1" applyBorder="1"/>
    <xf numFmtId="0" fontId="1" fillId="3" borderId="11" xfId="0" applyFont="1" applyFill="1" applyBorder="1"/>
    <xf numFmtId="49" fontId="6" fillId="0" borderId="14" xfId="0" applyNumberFormat="1" applyFont="1" applyBorder="1"/>
    <xf numFmtId="0" fontId="4" fillId="0" borderId="9" xfId="0" applyFont="1" applyBorder="1"/>
    <xf numFmtId="165" fontId="4" fillId="0" borderId="9" xfId="0" applyNumberFormat="1" applyFont="1" applyBorder="1"/>
    <xf numFmtId="44" fontId="1" fillId="0" borderId="9" xfId="1" applyFont="1" applyBorder="1"/>
    <xf numFmtId="44" fontId="1" fillId="0" borderId="2" xfId="1" applyFont="1" applyBorder="1"/>
    <xf numFmtId="49" fontId="7" fillId="0" borderId="15" xfId="0" applyNumberFormat="1" applyFont="1" applyBorder="1"/>
    <xf numFmtId="44" fontId="1" fillId="0" borderId="16" xfId="1" applyFont="1" applyBorder="1"/>
    <xf numFmtId="44" fontId="1" fillId="0" borderId="16" xfId="0" applyNumberFormat="1" applyFont="1" applyBorder="1"/>
    <xf numFmtId="49" fontId="6" fillId="3" borderId="17" xfId="0" applyNumberFormat="1" applyFont="1" applyFill="1" applyBorder="1"/>
    <xf numFmtId="0" fontId="4" fillId="3" borderId="18" xfId="0" applyFont="1" applyFill="1" applyBorder="1"/>
    <xf numFmtId="49" fontId="7" fillId="0" borderId="19" xfId="0" applyNumberFormat="1" applyFont="1" applyBorder="1"/>
    <xf numFmtId="0" fontId="1" fillId="0" borderId="20" xfId="0" applyFont="1" applyBorder="1"/>
    <xf numFmtId="9" fontId="1" fillId="8" borderId="1" xfId="2" applyNumberFormat="1" applyFont="1" applyFill="1" applyBorder="1"/>
    <xf numFmtId="49" fontId="4" fillId="0" borderId="5" xfId="0" applyNumberFormat="1" applyFont="1" applyBorder="1"/>
    <xf numFmtId="49" fontId="4" fillId="2" borderId="5" xfId="0" applyNumberFormat="1" applyFont="1" applyFill="1" applyBorder="1"/>
    <xf numFmtId="49" fontId="4" fillId="0" borderId="6" xfId="0" applyNumberFormat="1" applyFont="1" applyBorder="1"/>
    <xf numFmtId="49" fontId="3" fillId="0" borderId="6" xfId="0" applyNumberFormat="1" applyFont="1" applyBorder="1"/>
    <xf numFmtId="49" fontId="4" fillId="2" borderId="6" xfId="0" applyNumberFormat="1" applyFont="1" applyFill="1" applyBorder="1"/>
    <xf numFmtId="49" fontId="3" fillId="0" borderId="8" xfId="0" applyNumberFormat="1" applyFont="1" applyBorder="1"/>
    <xf numFmtId="49" fontId="4" fillId="3" borderId="7" xfId="0" applyNumberFormat="1" applyFont="1" applyFill="1" applyBorder="1"/>
    <xf numFmtId="49" fontId="4" fillId="9" borderId="5" xfId="0" applyNumberFormat="1" applyFont="1" applyFill="1" applyBorder="1"/>
    <xf numFmtId="49" fontId="4" fillId="5" borderId="5" xfId="0" applyNumberFormat="1" applyFont="1" applyFill="1" applyBorder="1"/>
  </cellXfs>
  <cellStyles count="3">
    <cellStyle name="Normal" xfId="0" builtinId="0"/>
    <cellStyle name="Prosent" xfId="2" builtinId="5"/>
    <cellStyle name="Valuta" xfId="1" builtinId="4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none"/>
      </font>
      <numFmt numFmtId="30" formatCode="@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none"/>
      </font>
      <numFmt numFmtId="30" formatCode="@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Calibri"/>
        <family val="2"/>
        <scheme val="minor"/>
      </font>
      <numFmt numFmtId="30" formatCode="@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none"/>
      </font>
      <numFmt numFmtId="165" formatCode="&quot;kr&quot;\ 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none"/>
      </font>
      <numFmt numFmtId="165" formatCode="&quot;kr&quot;\ 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Calibri"/>
        <family val="2"/>
        <scheme val="none"/>
      </font>
      <numFmt numFmtId="30" formatCode="@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3E1E1B3-8C12-4C99-BECF-94CDCB1FDD7C}" name="Tabell2" displayName="Tabell2" ref="A3:G42" totalsRowShown="0" tableBorderDxfId="17">
  <autoFilter ref="A3:G42" xr:uid="{E3E1E1B3-8C12-4C99-BECF-94CDCB1FDD7C}"/>
  <sortState xmlns:xlrd2="http://schemas.microsoft.com/office/spreadsheetml/2017/richdata2" ref="A4:G42">
    <sortCondition ref="A3:A42"/>
  </sortState>
  <tableColumns count="7">
    <tableColumn id="1" xr3:uid="{E914F1A4-902B-4882-9B94-18453E98FCF3}" name="Organisasjon" dataDxfId="16"/>
    <tableColumn id="2" xr3:uid="{BD278EA5-CA80-4134-B901-D44D167EAA51}" name="Medlemmer" dataDxfId="15"/>
    <tableColumn id="3" xr3:uid="{BDC760DA-7440-495D-B30B-90B9B2A89738}" name="motatt i 2023" dataDxfId="14"/>
    <tableColumn id="4" xr3:uid="{B788E76C-7338-4591-A41B-D3515E6D7442}" name="Søkt beløp 2024" dataDxfId="13"/>
    <tableColumn id="5" xr3:uid="{5EB45D92-F87E-4F93-8FC2-EA65D0CFBA0C}" name="29% av søkt beløp" dataDxfId="12"/>
    <tableColumn id="6" xr3:uid="{4E76F6B3-C060-4D48-8FEB-F568A7108647}" name="Innstilling StOr AU" dataDxfId="11" dataCellStyle="Valuta"/>
    <tableColumn id="7" xr3:uid="{C540C7FD-DBA2-48BB-B4BD-1FF4D5FEBFD5}" name="Prosent av søkte midler" dataDxfId="10" dataCellStyle="Prosent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305E9AD-ED5D-4385-B338-48CAA95B5284}" name="Tabell4" displayName="Tabell4" ref="A45:B48" totalsRowShown="0" headerRowBorderDxfId="9" tableBorderDxfId="8" totalsRowBorderDxfId="7">
  <autoFilter ref="A45:B48" xr:uid="{6305E9AD-ED5D-4385-B338-48CAA95B5284}"/>
  <tableColumns count="2">
    <tableColumn id="1" xr3:uid="{4996D02B-1DA5-4897-97A3-A35FA1D41DE5}" name="Sammendrag" dataDxfId="6"/>
    <tableColumn id="2" xr3:uid="{A9D008F4-4093-4919-8096-9FB050829206}" name="Summer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12B25B4-BB94-4491-9050-676CCEB14F37}" name="Tabell6" displayName="Tabell6" ref="A3:A40" totalsRowShown="0" headerRowDxfId="5" dataDxfId="3" headerRowBorderDxfId="4" tableBorderDxfId="2" totalsRowBorderDxfId="1">
  <autoFilter ref="A3:A40" xr:uid="{B12B25B4-BB94-4491-9050-676CCEB14F37}"/>
  <tableColumns count="1">
    <tableColumn id="1" xr3:uid="{9737092A-9003-4E9C-8F9C-FE9139476A38}" name="Organisasjon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1FAE6-19E5-42B0-8D44-A8EBD9ED6607}">
  <dimension ref="A1:G49"/>
  <sheetViews>
    <sheetView tabSelected="1" topLeftCell="A21" zoomScale="55" zoomScaleNormal="55" workbookViewId="0">
      <selection activeCell="D47" sqref="D47"/>
    </sheetView>
  </sheetViews>
  <sheetFormatPr baseColWidth="10" defaultColWidth="24.3046875" defaultRowHeight="20.6" x14ac:dyDescent="0.55000000000000004"/>
  <cols>
    <col min="1" max="1" width="54.84375" style="22" customWidth="1"/>
    <col min="2" max="2" width="24.3046875" style="1"/>
    <col min="3" max="3" width="24.3046875" style="2"/>
    <col min="4" max="4" width="25.765625" style="1" customWidth="1"/>
    <col min="5" max="5" width="29.765625" style="1" customWidth="1"/>
    <col min="6" max="6" width="28.15234375" style="1" customWidth="1"/>
    <col min="7" max="7" width="34.69140625" style="1" customWidth="1"/>
    <col min="8" max="16384" width="24.3046875" style="1"/>
  </cols>
  <sheetData>
    <row r="1" spans="1:7" ht="30.9" x14ac:dyDescent="0.8">
      <c r="A1" s="19" t="s">
        <v>60</v>
      </c>
      <c r="B1" s="3"/>
      <c r="C1" s="4"/>
      <c r="D1" s="3"/>
      <c r="E1" s="3"/>
    </row>
    <row r="2" spans="1:7" x14ac:dyDescent="0.55000000000000004">
      <c r="A2" s="20"/>
      <c r="B2" s="3"/>
      <c r="C2" s="4"/>
      <c r="D2" s="4"/>
      <c r="E2" s="3"/>
    </row>
    <row r="3" spans="1:7" x14ac:dyDescent="0.55000000000000004">
      <c r="A3" s="32" t="s">
        <v>0</v>
      </c>
      <c r="B3" s="33" t="s">
        <v>1</v>
      </c>
      <c r="C3" s="34" t="s">
        <v>2</v>
      </c>
      <c r="D3" s="34" t="s">
        <v>3</v>
      </c>
      <c r="E3" s="33" t="s">
        <v>4</v>
      </c>
      <c r="F3" s="35" t="s">
        <v>5</v>
      </c>
      <c r="G3" s="36" t="s">
        <v>6</v>
      </c>
    </row>
    <row r="4" spans="1:7" x14ac:dyDescent="0.55000000000000004">
      <c r="A4" s="50" t="s">
        <v>19</v>
      </c>
      <c r="B4" s="5">
        <v>145</v>
      </c>
      <c r="C4" s="6">
        <v>15000</v>
      </c>
      <c r="D4" s="6">
        <v>36275</v>
      </c>
      <c r="E4" s="7">
        <f>D4/100*28.94</f>
        <v>10497.985000000001</v>
      </c>
      <c r="F4" s="14">
        <v>15000</v>
      </c>
      <c r="G4" s="29">
        <f>F4/D4</f>
        <v>0.41350792556857341</v>
      </c>
    </row>
    <row r="5" spans="1:7" x14ac:dyDescent="0.55000000000000004">
      <c r="A5" s="50" t="s">
        <v>16</v>
      </c>
      <c r="B5" s="5">
        <v>350</v>
      </c>
      <c r="C5" s="6">
        <v>40000</v>
      </c>
      <c r="D5" s="6">
        <v>50000</v>
      </c>
      <c r="E5" s="7">
        <f>D5/100*28.94</f>
        <v>14470</v>
      </c>
      <c r="F5" s="14">
        <v>12500</v>
      </c>
      <c r="G5" s="30">
        <f>F5/D5</f>
        <v>0.25</v>
      </c>
    </row>
    <row r="6" spans="1:7" x14ac:dyDescent="0.55000000000000004">
      <c r="A6" s="50" t="s">
        <v>20</v>
      </c>
      <c r="B6" s="5">
        <v>25</v>
      </c>
      <c r="C6" s="6">
        <v>0</v>
      </c>
      <c r="D6" s="6">
        <v>45000</v>
      </c>
      <c r="E6" s="7">
        <f>D6/100*28.94</f>
        <v>13023</v>
      </c>
      <c r="F6" s="14">
        <v>15000</v>
      </c>
      <c r="G6" s="30">
        <f>F6/D6</f>
        <v>0.33333333333333331</v>
      </c>
    </row>
    <row r="7" spans="1:7" x14ac:dyDescent="0.55000000000000004">
      <c r="A7" s="50" t="s">
        <v>42</v>
      </c>
      <c r="B7" s="5" t="s">
        <v>43</v>
      </c>
      <c r="C7" s="6">
        <v>40000</v>
      </c>
      <c r="D7" s="6">
        <v>70000</v>
      </c>
      <c r="E7" s="7">
        <f>D7/100*28.94</f>
        <v>20258</v>
      </c>
      <c r="F7" s="14">
        <v>30000</v>
      </c>
      <c r="G7" s="30">
        <f>F7/D7</f>
        <v>0.42857142857142855</v>
      </c>
    </row>
    <row r="8" spans="1:7" x14ac:dyDescent="0.55000000000000004">
      <c r="A8" s="50" t="s">
        <v>14</v>
      </c>
      <c r="B8" s="5">
        <v>12</v>
      </c>
      <c r="C8" s="6">
        <v>0</v>
      </c>
      <c r="D8" s="6">
        <v>50000</v>
      </c>
      <c r="E8" s="7">
        <f>D8/100*28.94</f>
        <v>14470</v>
      </c>
      <c r="F8" s="14">
        <v>12000</v>
      </c>
      <c r="G8" s="30">
        <f>F8/D8</f>
        <v>0.24</v>
      </c>
    </row>
    <row r="9" spans="1:7" x14ac:dyDescent="0.55000000000000004">
      <c r="A9" s="50" t="s">
        <v>21</v>
      </c>
      <c r="B9" s="5">
        <v>100</v>
      </c>
      <c r="C9" s="6">
        <v>0</v>
      </c>
      <c r="D9" s="6">
        <v>30400</v>
      </c>
      <c r="E9" s="7">
        <f>D9/100*28.94</f>
        <v>8797.76</v>
      </c>
      <c r="F9" s="14">
        <v>15000</v>
      </c>
      <c r="G9" s="30">
        <f>F9/D9</f>
        <v>0.49342105263157893</v>
      </c>
    </row>
    <row r="10" spans="1:7" x14ac:dyDescent="0.55000000000000004">
      <c r="A10" s="57" t="s">
        <v>29</v>
      </c>
      <c r="B10" s="5">
        <v>5</v>
      </c>
      <c r="C10" s="6">
        <v>0</v>
      </c>
      <c r="D10" s="6">
        <v>108850</v>
      </c>
      <c r="E10" s="7">
        <f>D10/100*28.94</f>
        <v>31501.190000000002</v>
      </c>
      <c r="F10" s="14">
        <v>18500</v>
      </c>
      <c r="G10" s="30">
        <f>F10/D10</f>
        <v>0.16995865870463941</v>
      </c>
    </row>
    <row r="11" spans="1:7" x14ac:dyDescent="0.55000000000000004">
      <c r="A11" s="50" t="s">
        <v>22</v>
      </c>
      <c r="B11" s="5">
        <v>37</v>
      </c>
      <c r="C11" s="6">
        <v>0</v>
      </c>
      <c r="D11" s="6">
        <v>43800</v>
      </c>
      <c r="E11" s="7">
        <f>D11/100*28.94</f>
        <v>12675.720000000001</v>
      </c>
      <c r="F11" s="14">
        <v>15000</v>
      </c>
      <c r="G11" s="30">
        <f>F11/D11</f>
        <v>0.34246575342465752</v>
      </c>
    </row>
    <row r="12" spans="1:7" x14ac:dyDescent="0.55000000000000004">
      <c r="A12" s="50" t="s">
        <v>8</v>
      </c>
      <c r="B12" s="5"/>
      <c r="C12" s="6">
        <v>0</v>
      </c>
      <c r="D12" s="6">
        <v>6000</v>
      </c>
      <c r="E12" s="7">
        <f>D12/100*28.94</f>
        <v>1736.4</v>
      </c>
      <c r="F12" s="14">
        <v>6000</v>
      </c>
      <c r="G12" s="30">
        <f>F12/D12</f>
        <v>1</v>
      </c>
    </row>
    <row r="13" spans="1:7" x14ac:dyDescent="0.55000000000000004">
      <c r="A13" s="50" t="s">
        <v>23</v>
      </c>
      <c r="B13" s="5">
        <v>56</v>
      </c>
      <c r="C13" s="6">
        <v>0</v>
      </c>
      <c r="D13" s="6">
        <v>32000</v>
      </c>
      <c r="E13" s="7">
        <f>D13/100*28.94</f>
        <v>9260.8000000000011</v>
      </c>
      <c r="F13" s="14">
        <v>15000</v>
      </c>
      <c r="G13" s="30">
        <f>F13/D13</f>
        <v>0.46875</v>
      </c>
    </row>
    <row r="14" spans="1:7" x14ac:dyDescent="0.55000000000000004">
      <c r="A14" s="50" t="s">
        <v>30</v>
      </c>
      <c r="B14" s="5">
        <v>200</v>
      </c>
      <c r="C14" s="6">
        <v>0</v>
      </c>
      <c r="D14" s="6">
        <v>30000</v>
      </c>
      <c r="E14" s="7">
        <f>D14/100*28.94</f>
        <v>8682</v>
      </c>
      <c r="F14" s="14">
        <v>18500</v>
      </c>
      <c r="G14" s="30">
        <f>F14/D14</f>
        <v>0.6166666666666667</v>
      </c>
    </row>
    <row r="15" spans="1:7" x14ac:dyDescent="0.55000000000000004">
      <c r="A15" s="50" t="s">
        <v>31</v>
      </c>
      <c r="B15" s="5">
        <v>68</v>
      </c>
      <c r="C15" s="6">
        <v>0</v>
      </c>
      <c r="D15" s="6">
        <v>95000</v>
      </c>
      <c r="E15" s="7">
        <f>D15/100*28.94</f>
        <v>27493</v>
      </c>
      <c r="F15" s="14">
        <v>18500</v>
      </c>
      <c r="G15" s="30">
        <f>F15/D15</f>
        <v>0.19473684210526315</v>
      </c>
    </row>
    <row r="16" spans="1:7" x14ac:dyDescent="0.55000000000000004">
      <c r="A16" s="50" t="s">
        <v>24</v>
      </c>
      <c r="B16" s="5">
        <v>200</v>
      </c>
      <c r="C16" s="6">
        <v>0</v>
      </c>
      <c r="D16" s="6">
        <v>80000</v>
      </c>
      <c r="E16" s="7">
        <f>D16/100*28.94</f>
        <v>23152</v>
      </c>
      <c r="F16" s="14">
        <v>15000</v>
      </c>
      <c r="G16" s="30">
        <f>F16/D16</f>
        <v>0.1875</v>
      </c>
    </row>
    <row r="17" spans="1:7" x14ac:dyDescent="0.55000000000000004">
      <c r="A17" s="58" t="s">
        <v>32</v>
      </c>
      <c r="B17" s="5">
        <v>6</v>
      </c>
      <c r="C17" s="6">
        <v>62000</v>
      </c>
      <c r="D17" s="6">
        <v>164596</v>
      </c>
      <c r="E17" s="7">
        <f>D17/100*28.94</f>
        <v>47634.082400000007</v>
      </c>
      <c r="F17" s="14">
        <v>18500</v>
      </c>
      <c r="G17" s="30">
        <f>F17/D17</f>
        <v>0.11239641303555371</v>
      </c>
    </row>
    <row r="18" spans="1:7" x14ac:dyDescent="0.55000000000000004">
      <c r="A18" s="50" t="s">
        <v>33</v>
      </c>
      <c r="B18" s="5">
        <v>120</v>
      </c>
      <c r="C18" s="6">
        <v>26410.65</v>
      </c>
      <c r="D18" s="6">
        <v>40000</v>
      </c>
      <c r="E18" s="7">
        <f>D18/100*28.94</f>
        <v>11576</v>
      </c>
      <c r="F18" s="14">
        <v>18500</v>
      </c>
      <c r="G18" s="30">
        <f>F18/D18</f>
        <v>0.46250000000000002</v>
      </c>
    </row>
    <row r="19" spans="1:7" x14ac:dyDescent="0.55000000000000004">
      <c r="A19" s="50" t="s">
        <v>34</v>
      </c>
      <c r="B19" s="5">
        <v>6</v>
      </c>
      <c r="C19" s="6">
        <v>0</v>
      </c>
      <c r="D19" s="6">
        <v>39000</v>
      </c>
      <c r="E19" s="7">
        <f>D19/100*28.94</f>
        <v>11286.6</v>
      </c>
      <c r="F19" s="14">
        <v>18500</v>
      </c>
      <c r="G19" s="30">
        <f>F19/D19</f>
        <v>0.47435897435897434</v>
      </c>
    </row>
    <row r="20" spans="1:7" x14ac:dyDescent="0.55000000000000004">
      <c r="A20" s="50" t="s">
        <v>35</v>
      </c>
      <c r="B20" s="5">
        <v>150</v>
      </c>
      <c r="C20" s="6">
        <v>0</v>
      </c>
      <c r="D20" s="6">
        <v>65693</v>
      </c>
      <c r="E20" s="7">
        <f>D20/100*28.94</f>
        <v>19011.554199999999</v>
      </c>
      <c r="F20" s="14">
        <v>18500</v>
      </c>
      <c r="G20" s="30">
        <f>F20/D20</f>
        <v>0.28161295724049745</v>
      </c>
    </row>
    <row r="21" spans="1:7" x14ac:dyDescent="0.55000000000000004">
      <c r="A21" s="50" t="s">
        <v>25</v>
      </c>
      <c r="B21" s="5">
        <v>60</v>
      </c>
      <c r="C21" s="6">
        <v>0</v>
      </c>
      <c r="D21" s="6">
        <v>75000</v>
      </c>
      <c r="E21" s="7">
        <f>D21/100*28.94</f>
        <v>21705</v>
      </c>
      <c r="F21" s="14">
        <v>15000</v>
      </c>
      <c r="G21" s="30">
        <f>F21/D21</f>
        <v>0.2</v>
      </c>
    </row>
    <row r="22" spans="1:7" x14ac:dyDescent="0.55000000000000004">
      <c r="A22" s="50" t="s">
        <v>12</v>
      </c>
      <c r="B22" s="5">
        <v>250</v>
      </c>
      <c r="C22" s="6">
        <v>30000</v>
      </c>
      <c r="D22" s="6">
        <v>50000</v>
      </c>
      <c r="E22" s="7">
        <f>D22/100*28.94</f>
        <v>14470</v>
      </c>
      <c r="F22" s="14">
        <v>10000</v>
      </c>
      <c r="G22" s="30">
        <f>F22/D22</f>
        <v>0.2</v>
      </c>
    </row>
    <row r="23" spans="1:7" x14ac:dyDescent="0.55000000000000004">
      <c r="A23" s="50" t="s">
        <v>44</v>
      </c>
      <c r="B23" s="5">
        <v>142</v>
      </c>
      <c r="C23" s="6">
        <v>0</v>
      </c>
      <c r="D23" s="6">
        <v>204000</v>
      </c>
      <c r="E23" s="7">
        <f>D23/100*28.94</f>
        <v>59037.600000000006</v>
      </c>
      <c r="F23" s="14">
        <v>40000</v>
      </c>
      <c r="G23" s="30">
        <f>F23/D23</f>
        <v>0.19607843137254902</v>
      </c>
    </row>
    <row r="24" spans="1:7" x14ac:dyDescent="0.55000000000000004">
      <c r="A24" s="50" t="s">
        <v>28</v>
      </c>
      <c r="B24" s="5"/>
      <c r="C24" s="6">
        <v>20000</v>
      </c>
      <c r="D24" s="6">
        <v>25000</v>
      </c>
      <c r="E24" s="7">
        <f>D24/100*28.94</f>
        <v>7235</v>
      </c>
      <c r="F24" s="14">
        <v>16000</v>
      </c>
      <c r="G24" s="30">
        <f>F24/D24</f>
        <v>0.64</v>
      </c>
    </row>
    <row r="25" spans="1:7" x14ac:dyDescent="0.55000000000000004">
      <c r="A25" s="50" t="s">
        <v>26</v>
      </c>
      <c r="B25" s="5">
        <v>100</v>
      </c>
      <c r="C25" s="6">
        <v>16000</v>
      </c>
      <c r="D25" s="6">
        <v>36000</v>
      </c>
      <c r="E25" s="7">
        <f>D25/100*28.94</f>
        <v>10418.4</v>
      </c>
      <c r="F25" s="14">
        <v>15000</v>
      </c>
      <c r="G25" s="30">
        <f>F25/D25</f>
        <v>0.41666666666666669</v>
      </c>
    </row>
    <row r="26" spans="1:7" x14ac:dyDescent="0.55000000000000004">
      <c r="A26" s="51" t="s">
        <v>36</v>
      </c>
      <c r="B26" s="23"/>
      <c r="C26" s="24">
        <v>0</v>
      </c>
      <c r="D26" s="24">
        <v>59750</v>
      </c>
      <c r="E26" s="25">
        <f>D26/100*28.94</f>
        <v>17291.650000000001</v>
      </c>
      <c r="F26" s="26">
        <v>18500</v>
      </c>
      <c r="G26" s="31">
        <f>F26/D26</f>
        <v>0.30962343096234307</v>
      </c>
    </row>
    <row r="27" spans="1:7" x14ac:dyDescent="0.55000000000000004">
      <c r="A27" s="50" t="s">
        <v>37</v>
      </c>
      <c r="B27" s="8">
        <v>5</v>
      </c>
      <c r="C27" s="6">
        <v>37500</v>
      </c>
      <c r="D27" s="6">
        <v>90500</v>
      </c>
      <c r="E27" s="7">
        <f>D27/100*28.94</f>
        <v>26190.7</v>
      </c>
      <c r="F27" s="14">
        <v>18500</v>
      </c>
      <c r="G27" s="30">
        <f>F27/D27</f>
        <v>0.20441988950276244</v>
      </c>
    </row>
    <row r="28" spans="1:7" x14ac:dyDescent="0.55000000000000004">
      <c r="A28" s="50" t="s">
        <v>38</v>
      </c>
      <c r="B28" s="5">
        <v>190</v>
      </c>
      <c r="C28" s="6">
        <v>0</v>
      </c>
      <c r="D28" s="6">
        <v>132300</v>
      </c>
      <c r="E28" s="7">
        <f>D28/100*28.94</f>
        <v>38287.620000000003</v>
      </c>
      <c r="F28" s="14">
        <v>18500</v>
      </c>
      <c r="G28" s="30">
        <f>F28/D28</f>
        <v>0.13983371126228269</v>
      </c>
    </row>
    <row r="29" spans="1:7" x14ac:dyDescent="0.55000000000000004">
      <c r="A29" s="50" t="s">
        <v>27</v>
      </c>
      <c r="B29" s="5">
        <v>130</v>
      </c>
      <c r="C29" s="6">
        <v>24110</v>
      </c>
      <c r="D29" s="6">
        <v>41900</v>
      </c>
      <c r="E29" s="7">
        <f>D29/100*28.94</f>
        <v>12125.86</v>
      </c>
      <c r="F29" s="14">
        <v>15000</v>
      </c>
      <c r="G29" s="30">
        <f>F29/D29</f>
        <v>0.35799522673031026</v>
      </c>
    </row>
    <row r="30" spans="1:7" x14ac:dyDescent="0.55000000000000004">
      <c r="A30" s="50" t="s">
        <v>18</v>
      </c>
      <c r="B30" s="5">
        <v>50</v>
      </c>
      <c r="C30" s="6">
        <v>0</v>
      </c>
      <c r="D30" s="6">
        <v>17075</v>
      </c>
      <c r="E30" s="7">
        <f>D30/100*28.94</f>
        <v>4941.5050000000001</v>
      </c>
      <c r="F30" s="14">
        <v>15000</v>
      </c>
      <c r="G30" s="30">
        <f>F30/D30</f>
        <v>0.87847730600292828</v>
      </c>
    </row>
    <row r="31" spans="1:7" x14ac:dyDescent="0.55000000000000004">
      <c r="A31" s="50" t="s">
        <v>11</v>
      </c>
      <c r="B31" s="5">
        <v>14</v>
      </c>
      <c r="C31" s="6">
        <v>0</v>
      </c>
      <c r="D31" s="6">
        <v>10650</v>
      </c>
      <c r="E31" s="7">
        <f>D31/100*28.94</f>
        <v>3082.11</v>
      </c>
      <c r="F31" s="14">
        <v>10000</v>
      </c>
      <c r="G31" s="30">
        <f>F31/D31</f>
        <v>0.93896713615023475</v>
      </c>
    </row>
    <row r="32" spans="1:7" x14ac:dyDescent="0.55000000000000004">
      <c r="A32" s="50" t="s">
        <v>10</v>
      </c>
      <c r="B32" s="5">
        <v>8</v>
      </c>
      <c r="C32" s="6">
        <v>113000</v>
      </c>
      <c r="D32" s="6">
        <v>7000</v>
      </c>
      <c r="E32" s="7">
        <f>D32/100*28.94</f>
        <v>2025.8000000000002</v>
      </c>
      <c r="F32" s="14">
        <v>7000</v>
      </c>
      <c r="G32" s="30">
        <f>F32/D32</f>
        <v>1</v>
      </c>
    </row>
    <row r="33" spans="1:7" x14ac:dyDescent="0.55000000000000004">
      <c r="A33" s="50" t="s">
        <v>9</v>
      </c>
      <c r="B33" s="5">
        <v>11</v>
      </c>
      <c r="C33" s="6">
        <v>30000</v>
      </c>
      <c r="D33" s="6">
        <v>10000</v>
      </c>
      <c r="E33" s="7">
        <f>D33/100*28.94</f>
        <v>2894</v>
      </c>
      <c r="F33" s="14">
        <v>8500</v>
      </c>
      <c r="G33" s="30">
        <f>F33/D33</f>
        <v>0.85</v>
      </c>
    </row>
    <row r="34" spans="1:7" x14ac:dyDescent="0.55000000000000004">
      <c r="A34" s="50" t="s">
        <v>39</v>
      </c>
      <c r="B34" s="5">
        <v>47</v>
      </c>
      <c r="C34" s="6">
        <v>20000</v>
      </c>
      <c r="D34" s="6">
        <v>60000</v>
      </c>
      <c r="E34" s="7">
        <f>D34/100*28.94</f>
        <v>17364</v>
      </c>
      <c r="F34" s="14">
        <v>18500</v>
      </c>
      <c r="G34" s="30">
        <f>F34/D34</f>
        <v>0.30833333333333335</v>
      </c>
    </row>
    <row r="35" spans="1:7" x14ac:dyDescent="0.55000000000000004">
      <c r="A35" s="50" t="s">
        <v>13</v>
      </c>
      <c r="B35" s="5">
        <v>30</v>
      </c>
      <c r="C35" s="6">
        <v>0</v>
      </c>
      <c r="D35" s="6">
        <v>15000</v>
      </c>
      <c r="E35" s="7">
        <f>D35/100*28.94</f>
        <v>4341</v>
      </c>
      <c r="F35" s="14">
        <v>10000</v>
      </c>
      <c r="G35" s="30">
        <f>F35/D35</f>
        <v>0.66666666666666663</v>
      </c>
    </row>
    <row r="36" spans="1:7" x14ac:dyDescent="0.55000000000000004">
      <c r="A36" s="50" t="s">
        <v>17</v>
      </c>
      <c r="B36" s="5">
        <v>70</v>
      </c>
      <c r="C36" s="6">
        <v>17000</v>
      </c>
      <c r="D36" s="6">
        <v>17000</v>
      </c>
      <c r="E36" s="7">
        <f>D36/100*28.94</f>
        <v>4919.8</v>
      </c>
      <c r="F36" s="14">
        <v>13000</v>
      </c>
      <c r="G36" s="30">
        <f>F36/D36</f>
        <v>0.76470588235294112</v>
      </c>
    </row>
    <row r="37" spans="1:7" x14ac:dyDescent="0.55000000000000004">
      <c r="A37" s="50" t="s">
        <v>40</v>
      </c>
      <c r="B37" s="5">
        <v>90</v>
      </c>
      <c r="C37" s="6">
        <v>0</v>
      </c>
      <c r="D37" s="6">
        <v>115000</v>
      </c>
      <c r="E37" s="7">
        <f>D37/100*28.94</f>
        <v>33281</v>
      </c>
      <c r="F37" s="14">
        <v>18500</v>
      </c>
      <c r="G37" s="30">
        <f>F37/D37</f>
        <v>0.16086956521739129</v>
      </c>
    </row>
    <row r="38" spans="1:7" x14ac:dyDescent="0.55000000000000004">
      <c r="A38" s="50" t="s">
        <v>41</v>
      </c>
      <c r="B38" s="5">
        <v>143</v>
      </c>
      <c r="C38" s="6">
        <v>40000</v>
      </c>
      <c r="D38" s="6">
        <v>55000</v>
      </c>
      <c r="E38" s="7">
        <f>D38/100*28.94</f>
        <v>15917</v>
      </c>
      <c r="F38" s="14">
        <v>25000</v>
      </c>
      <c r="G38" s="30">
        <f>F38/D38</f>
        <v>0.45454545454545453</v>
      </c>
    </row>
    <row r="39" spans="1:7" x14ac:dyDescent="0.55000000000000004">
      <c r="A39" s="50" t="s">
        <v>7</v>
      </c>
      <c r="B39" s="5">
        <v>19</v>
      </c>
      <c r="C39" s="6">
        <v>0</v>
      </c>
      <c r="D39" s="6">
        <v>4000</v>
      </c>
      <c r="E39" s="7">
        <f>D39/100*28.94</f>
        <v>1157.6000000000001</v>
      </c>
      <c r="F39" s="14">
        <v>4000</v>
      </c>
      <c r="G39" s="30">
        <f>F39/D39</f>
        <v>1</v>
      </c>
    </row>
    <row r="40" spans="1:7" x14ac:dyDescent="0.55000000000000004">
      <c r="A40" s="50" t="s">
        <v>15</v>
      </c>
      <c r="B40" s="5">
        <v>9</v>
      </c>
      <c r="C40" s="6">
        <v>0</v>
      </c>
      <c r="D40" s="6">
        <v>20000</v>
      </c>
      <c r="E40" s="7">
        <f>D40/100*28.94</f>
        <v>5788</v>
      </c>
      <c r="F40" s="14">
        <v>12000</v>
      </c>
      <c r="G40" s="30">
        <f>F40/D40</f>
        <v>0.6</v>
      </c>
    </row>
    <row r="41" spans="1:7" x14ac:dyDescent="0.55000000000000004">
      <c r="A41" s="50"/>
      <c r="B41" s="5"/>
      <c r="C41" s="6"/>
      <c r="D41" s="6"/>
      <c r="E41" s="5"/>
      <c r="F41" s="14"/>
      <c r="G41" s="30"/>
    </row>
    <row r="42" spans="1:7" x14ac:dyDescent="0.55000000000000004">
      <c r="A42" s="37"/>
      <c r="B42" s="38"/>
      <c r="C42" s="39"/>
      <c r="D42" s="39"/>
      <c r="E42" s="38"/>
      <c r="F42" s="40"/>
      <c r="G42" s="41"/>
    </row>
    <row r="43" spans="1:7" x14ac:dyDescent="0.55000000000000004">
      <c r="A43" s="21" t="s">
        <v>45</v>
      </c>
      <c r="B43" s="10"/>
      <c r="C43" s="11">
        <f>SUM(C4:C42)</f>
        <v>531020.65</v>
      </c>
      <c r="D43" s="11">
        <f>SUM(D4:D42)</f>
        <v>2031789</v>
      </c>
      <c r="E43" s="12">
        <f>SUM(E4:E42)</f>
        <v>587999.73660000006</v>
      </c>
      <c r="F43" s="15">
        <f>SUM(F4:F40)</f>
        <v>588000</v>
      </c>
      <c r="G43" s="49">
        <f>F43/D43</f>
        <v>0.28940012963944584</v>
      </c>
    </row>
    <row r="44" spans="1:7" x14ac:dyDescent="0.55000000000000004">
      <c r="A44" s="20"/>
      <c r="B44" s="3"/>
      <c r="C44" s="4"/>
      <c r="D44" s="3"/>
      <c r="E44" s="3"/>
    </row>
    <row r="45" spans="1:7" x14ac:dyDescent="0.55000000000000004">
      <c r="A45" s="45" t="s">
        <v>46</v>
      </c>
      <c r="B45" s="46" t="s">
        <v>59</v>
      </c>
      <c r="C45" s="4"/>
      <c r="D45" s="3"/>
      <c r="E45" s="17"/>
      <c r="F45" s="18"/>
    </row>
    <row r="46" spans="1:7" x14ac:dyDescent="0.55000000000000004">
      <c r="A46" s="42" t="s">
        <v>47</v>
      </c>
      <c r="B46" s="43">
        <v>588070</v>
      </c>
    </row>
    <row r="47" spans="1:7" x14ac:dyDescent="0.55000000000000004">
      <c r="A47" s="42" t="s">
        <v>48</v>
      </c>
      <c r="B47" s="44">
        <f>F43</f>
        <v>588000</v>
      </c>
    </row>
    <row r="48" spans="1:7" x14ac:dyDescent="0.55000000000000004">
      <c r="A48" s="47"/>
      <c r="B48" s="48"/>
    </row>
    <row r="49" spans="1:2" x14ac:dyDescent="0.55000000000000004">
      <c r="A49" s="27" t="s">
        <v>49</v>
      </c>
      <c r="B49" s="28">
        <f>B46-B47</f>
        <v>70</v>
      </c>
    </row>
  </sheetData>
  <sortState xmlns:xlrd2="http://schemas.microsoft.com/office/spreadsheetml/2017/richdata2" ref="A4:E40">
    <sortCondition ref="A3:A40"/>
  </sortState>
  <pageMargins left="0.7" right="0.7" top="0.75" bottom="0.75" header="0.3" footer="0.3"/>
  <pageSetup paperSize="9" orientation="portrait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63281-5EDF-4C2F-B54E-2F7E74700AF7}">
  <dimension ref="A1:H40"/>
  <sheetViews>
    <sheetView topLeftCell="A4" zoomScale="70" zoomScaleNormal="70" workbookViewId="0">
      <selection activeCell="C10" sqref="C10"/>
    </sheetView>
  </sheetViews>
  <sheetFormatPr baseColWidth="10" defaultColWidth="11.15234375" defaultRowHeight="20.6" x14ac:dyDescent="0.55000000000000004"/>
  <cols>
    <col min="1" max="1" width="52.53515625" style="1" customWidth="1"/>
    <col min="2" max="2" width="14.15234375" style="1" customWidth="1"/>
    <col min="3" max="3" width="19.3828125" style="1" customWidth="1"/>
    <col min="4" max="4" width="22" style="1" customWidth="1"/>
    <col min="5" max="5" width="13" style="1" customWidth="1"/>
    <col min="6" max="6" width="13.53515625" style="1" customWidth="1"/>
    <col min="7" max="7" width="15.3046875" style="1" customWidth="1"/>
    <col min="8" max="8" width="15" style="1" customWidth="1"/>
    <col min="9" max="16384" width="11.15234375" style="1"/>
  </cols>
  <sheetData>
    <row r="1" spans="1:8" x14ac:dyDescent="0.55000000000000004">
      <c r="A1" s="1" t="s">
        <v>50</v>
      </c>
    </row>
    <row r="3" spans="1:8" x14ac:dyDescent="0.55000000000000004">
      <c r="A3" s="56" t="s">
        <v>0</v>
      </c>
      <c r="B3" s="9" t="s">
        <v>51</v>
      </c>
      <c r="C3" s="9" t="s">
        <v>52</v>
      </c>
      <c r="D3" s="9" t="s">
        <v>53</v>
      </c>
      <c r="E3" s="9" t="s">
        <v>54</v>
      </c>
      <c r="F3" s="9" t="s">
        <v>55</v>
      </c>
      <c r="G3" s="9" t="s">
        <v>56</v>
      </c>
      <c r="H3" s="9" t="s">
        <v>57</v>
      </c>
    </row>
    <row r="4" spans="1:8" x14ac:dyDescent="0.55000000000000004">
      <c r="A4" s="52" t="s">
        <v>19</v>
      </c>
      <c r="B4" s="13"/>
      <c r="C4" s="13"/>
      <c r="D4" s="13"/>
      <c r="E4" s="13"/>
      <c r="F4" s="13"/>
      <c r="G4" s="13"/>
      <c r="H4" s="13"/>
    </row>
    <row r="5" spans="1:8" x14ac:dyDescent="0.55000000000000004">
      <c r="A5" s="52" t="s">
        <v>16</v>
      </c>
      <c r="B5" s="13"/>
      <c r="C5" s="13"/>
      <c r="D5" s="13"/>
      <c r="E5" s="13"/>
      <c r="F5" s="13"/>
      <c r="G5" s="13"/>
      <c r="H5" s="13"/>
    </row>
    <row r="6" spans="1:8" x14ac:dyDescent="0.55000000000000004">
      <c r="A6" s="52" t="s">
        <v>20</v>
      </c>
      <c r="B6" s="13"/>
      <c r="C6" s="13"/>
      <c r="D6" s="16"/>
      <c r="E6" s="13"/>
      <c r="F6" s="13"/>
      <c r="G6" s="13"/>
      <c r="H6" s="13"/>
    </row>
    <row r="7" spans="1:8" x14ac:dyDescent="0.55000000000000004">
      <c r="A7" s="53" t="s">
        <v>42</v>
      </c>
      <c r="B7" s="13"/>
      <c r="C7" s="13"/>
      <c r="D7" s="13"/>
      <c r="E7" s="13"/>
      <c r="F7" s="13"/>
      <c r="G7" s="13"/>
      <c r="H7" s="13"/>
    </row>
    <row r="8" spans="1:8" x14ac:dyDescent="0.55000000000000004">
      <c r="A8" s="52" t="s">
        <v>14</v>
      </c>
      <c r="B8" s="13"/>
      <c r="C8" s="13"/>
      <c r="D8" s="13"/>
      <c r="E8" s="13"/>
      <c r="F8" s="13"/>
      <c r="G8" s="13"/>
      <c r="H8" s="13"/>
    </row>
    <row r="9" spans="1:8" x14ac:dyDescent="0.55000000000000004">
      <c r="A9" s="52" t="s">
        <v>21</v>
      </c>
      <c r="B9" s="13"/>
      <c r="C9" s="16"/>
      <c r="D9" s="16"/>
      <c r="E9" s="16"/>
      <c r="F9" s="16"/>
      <c r="G9" s="16"/>
      <c r="H9" s="13"/>
    </row>
    <row r="10" spans="1:8" x14ac:dyDescent="0.55000000000000004">
      <c r="A10" s="53" t="s">
        <v>29</v>
      </c>
      <c r="B10" s="13"/>
      <c r="C10" s="16"/>
      <c r="D10" s="16"/>
      <c r="E10" s="16"/>
      <c r="F10" s="16"/>
      <c r="G10" s="16"/>
      <c r="H10" s="16"/>
    </row>
    <row r="11" spans="1:8" x14ac:dyDescent="0.55000000000000004">
      <c r="A11" s="52" t="s">
        <v>22</v>
      </c>
      <c r="B11" s="13"/>
      <c r="C11" s="13"/>
      <c r="D11" s="13"/>
      <c r="E11" s="13"/>
      <c r="F11" s="16"/>
      <c r="G11" s="13"/>
      <c r="H11" s="13"/>
    </row>
    <row r="12" spans="1:8" x14ac:dyDescent="0.55000000000000004">
      <c r="A12" s="52" t="s">
        <v>8</v>
      </c>
      <c r="B12" s="13"/>
      <c r="C12" s="13"/>
      <c r="D12" s="16"/>
      <c r="E12" s="16"/>
      <c r="F12" s="16"/>
      <c r="G12" s="16"/>
      <c r="H12" s="13"/>
    </row>
    <row r="13" spans="1:8" x14ac:dyDescent="0.55000000000000004">
      <c r="A13" s="52" t="s">
        <v>23</v>
      </c>
      <c r="B13" s="13"/>
      <c r="C13" s="13"/>
      <c r="D13" s="13"/>
      <c r="E13" s="13"/>
      <c r="F13" s="13"/>
      <c r="G13" s="13"/>
      <c r="H13" s="13"/>
    </row>
    <row r="14" spans="1:8" x14ac:dyDescent="0.55000000000000004">
      <c r="A14" s="52" t="s">
        <v>30</v>
      </c>
      <c r="B14" s="13"/>
      <c r="C14" s="13"/>
      <c r="D14" s="16"/>
      <c r="E14" s="13"/>
      <c r="F14" s="16"/>
      <c r="G14" s="16"/>
      <c r="H14" s="13"/>
    </row>
    <row r="15" spans="1:8" x14ac:dyDescent="0.55000000000000004">
      <c r="A15" s="52" t="s">
        <v>31</v>
      </c>
      <c r="B15" s="13"/>
      <c r="C15" s="13"/>
      <c r="D15" s="16"/>
      <c r="E15" s="13"/>
      <c r="F15" s="13"/>
      <c r="G15" s="13"/>
      <c r="H15" s="13"/>
    </row>
    <row r="16" spans="1:8" x14ac:dyDescent="0.55000000000000004">
      <c r="A16" s="52" t="s">
        <v>24</v>
      </c>
      <c r="B16" s="13"/>
      <c r="C16" s="13"/>
      <c r="D16" s="13"/>
      <c r="E16" s="13"/>
      <c r="F16" s="13"/>
      <c r="G16" s="13"/>
      <c r="H16" s="13"/>
    </row>
    <row r="17" spans="1:8" x14ac:dyDescent="0.55000000000000004">
      <c r="A17" s="52" t="s">
        <v>32</v>
      </c>
      <c r="B17" s="13"/>
      <c r="C17" s="13"/>
      <c r="D17" s="16"/>
      <c r="E17" s="13"/>
      <c r="F17" s="16"/>
      <c r="G17" s="16"/>
      <c r="H17" s="16"/>
    </row>
    <row r="18" spans="1:8" x14ac:dyDescent="0.55000000000000004">
      <c r="A18" s="52" t="s">
        <v>33</v>
      </c>
      <c r="B18" s="13"/>
      <c r="C18" s="13"/>
      <c r="D18" s="13"/>
      <c r="E18" s="13"/>
      <c r="F18" s="13"/>
      <c r="G18" s="13"/>
      <c r="H18" s="13"/>
    </row>
    <row r="19" spans="1:8" x14ac:dyDescent="0.55000000000000004">
      <c r="A19" s="52" t="s">
        <v>34</v>
      </c>
      <c r="B19" s="13"/>
      <c r="C19" s="13"/>
      <c r="D19" s="13"/>
      <c r="E19" s="13"/>
      <c r="F19" s="13"/>
      <c r="G19" s="13"/>
      <c r="H19" s="13"/>
    </row>
    <row r="20" spans="1:8" x14ac:dyDescent="0.55000000000000004">
      <c r="A20" s="52" t="s">
        <v>35</v>
      </c>
      <c r="B20" s="13"/>
      <c r="C20" s="13"/>
      <c r="D20" s="13"/>
      <c r="E20" s="16"/>
      <c r="F20" s="13"/>
      <c r="G20" s="13"/>
      <c r="H20" s="13"/>
    </row>
    <row r="21" spans="1:8" x14ac:dyDescent="0.55000000000000004">
      <c r="A21" s="52" t="s">
        <v>25</v>
      </c>
      <c r="B21" s="13"/>
      <c r="C21" s="13"/>
      <c r="D21" s="13"/>
      <c r="E21" s="13"/>
      <c r="F21" s="13"/>
      <c r="G21" s="13"/>
      <c r="H21" s="13"/>
    </row>
    <row r="22" spans="1:8" x14ac:dyDescent="0.55000000000000004">
      <c r="A22" s="52" t="s">
        <v>12</v>
      </c>
      <c r="B22" s="13"/>
      <c r="C22" s="13"/>
      <c r="D22" s="13"/>
      <c r="E22" s="13"/>
      <c r="F22" s="16"/>
      <c r="G22" s="13"/>
      <c r="H22" s="13"/>
    </row>
    <row r="23" spans="1:8" x14ac:dyDescent="0.55000000000000004">
      <c r="A23" s="52" t="s">
        <v>44</v>
      </c>
      <c r="B23" s="13"/>
      <c r="C23" s="13"/>
      <c r="D23" s="13"/>
      <c r="E23" s="13"/>
      <c r="F23" s="16"/>
      <c r="G23" s="13"/>
      <c r="H23" s="13"/>
    </row>
    <row r="24" spans="1:8" x14ac:dyDescent="0.55000000000000004">
      <c r="A24" s="52" t="s">
        <v>28</v>
      </c>
      <c r="B24" s="13"/>
      <c r="C24" s="13"/>
      <c r="D24" s="13"/>
      <c r="E24" s="13"/>
      <c r="F24" s="13"/>
      <c r="G24" s="13"/>
      <c r="H24" s="13"/>
    </row>
    <row r="25" spans="1:8" x14ac:dyDescent="0.55000000000000004">
      <c r="A25" s="52" t="s">
        <v>26</v>
      </c>
      <c r="B25" s="13"/>
      <c r="C25" s="13"/>
      <c r="D25" s="13"/>
      <c r="E25" s="13"/>
      <c r="F25" s="13"/>
      <c r="G25" s="13"/>
      <c r="H25" s="13"/>
    </row>
    <row r="26" spans="1:8" x14ac:dyDescent="0.55000000000000004">
      <c r="A26" s="54" t="s">
        <v>36</v>
      </c>
      <c r="B26" s="13"/>
      <c r="C26" s="13"/>
      <c r="D26" s="16"/>
      <c r="E26" s="13"/>
      <c r="F26" s="16"/>
      <c r="G26" s="13"/>
      <c r="H26" s="13"/>
    </row>
    <row r="27" spans="1:8" x14ac:dyDescent="0.55000000000000004">
      <c r="A27" s="53" t="s">
        <v>37</v>
      </c>
      <c r="B27" s="13"/>
      <c r="C27" s="13"/>
      <c r="D27" s="16"/>
      <c r="E27" s="13"/>
      <c r="F27" s="16"/>
      <c r="G27" s="16"/>
      <c r="H27" s="13"/>
    </row>
    <row r="28" spans="1:8" x14ac:dyDescent="0.55000000000000004">
      <c r="A28" s="52" t="s">
        <v>38</v>
      </c>
      <c r="B28" s="13"/>
      <c r="C28" s="13"/>
      <c r="D28" s="16"/>
      <c r="E28" s="13"/>
      <c r="F28" s="13"/>
      <c r="G28" s="13"/>
      <c r="H28" s="13"/>
    </row>
    <row r="29" spans="1:8" x14ac:dyDescent="0.55000000000000004">
      <c r="A29" s="52" t="s">
        <v>27</v>
      </c>
      <c r="B29" s="13"/>
      <c r="C29" s="13"/>
      <c r="D29" s="13"/>
      <c r="E29" s="13"/>
      <c r="F29" s="13"/>
      <c r="G29" s="13"/>
      <c r="H29" s="13"/>
    </row>
    <row r="30" spans="1:8" x14ac:dyDescent="0.55000000000000004">
      <c r="A30" s="52" t="s">
        <v>18</v>
      </c>
      <c r="B30" s="13"/>
      <c r="C30" s="13"/>
      <c r="D30" s="13"/>
      <c r="E30" s="13"/>
      <c r="F30" s="13"/>
      <c r="G30" s="13"/>
      <c r="H30" s="13"/>
    </row>
    <row r="31" spans="1:8" x14ac:dyDescent="0.55000000000000004">
      <c r="A31" s="52" t="s">
        <v>11</v>
      </c>
      <c r="B31" s="13"/>
      <c r="C31" s="13"/>
      <c r="D31" s="13"/>
      <c r="E31" s="13"/>
      <c r="F31" s="13"/>
      <c r="G31" s="13"/>
      <c r="H31" s="13"/>
    </row>
    <row r="32" spans="1:8" x14ac:dyDescent="0.55000000000000004">
      <c r="A32" s="52" t="s">
        <v>10</v>
      </c>
      <c r="B32" s="13"/>
      <c r="C32" s="13"/>
      <c r="D32" s="16"/>
      <c r="E32" s="13"/>
      <c r="F32" s="13"/>
      <c r="G32" s="16"/>
      <c r="H32" s="13"/>
    </row>
    <row r="33" spans="1:8" x14ac:dyDescent="0.55000000000000004">
      <c r="A33" s="52" t="s">
        <v>9</v>
      </c>
      <c r="B33" s="13"/>
      <c r="C33" s="13"/>
      <c r="D33" s="13"/>
      <c r="E33" s="13"/>
      <c r="F33" s="13"/>
      <c r="G33" s="13"/>
      <c r="H33" s="13"/>
    </row>
    <row r="34" spans="1:8" x14ac:dyDescent="0.55000000000000004">
      <c r="A34" s="52" t="s">
        <v>39</v>
      </c>
      <c r="B34" s="13"/>
      <c r="C34" s="13"/>
      <c r="D34" s="13"/>
      <c r="E34" s="13"/>
      <c r="F34" s="16"/>
      <c r="G34" s="13"/>
      <c r="H34" s="13"/>
    </row>
    <row r="35" spans="1:8" x14ac:dyDescent="0.55000000000000004">
      <c r="A35" s="52" t="s">
        <v>13</v>
      </c>
      <c r="B35" s="16"/>
      <c r="C35" s="13"/>
      <c r="D35" s="16"/>
      <c r="E35" s="16"/>
      <c r="F35" s="16"/>
      <c r="G35" s="16"/>
      <c r="H35" s="16"/>
    </row>
    <row r="36" spans="1:8" x14ac:dyDescent="0.55000000000000004">
      <c r="A36" s="52" t="s">
        <v>17</v>
      </c>
      <c r="B36" s="13"/>
      <c r="C36" s="13"/>
      <c r="D36" s="16"/>
      <c r="E36" s="13"/>
      <c r="F36" s="13"/>
      <c r="G36" s="16"/>
      <c r="H36" s="13"/>
    </row>
    <row r="37" spans="1:8" x14ac:dyDescent="0.55000000000000004">
      <c r="A37" s="52" t="s">
        <v>40</v>
      </c>
      <c r="B37" s="13"/>
      <c r="C37" s="13"/>
      <c r="D37" s="13"/>
      <c r="E37" s="13"/>
      <c r="F37" s="13"/>
      <c r="G37" s="13"/>
      <c r="H37" s="13"/>
    </row>
    <row r="38" spans="1:8" x14ac:dyDescent="0.55000000000000004">
      <c r="A38" s="52" t="s">
        <v>41</v>
      </c>
      <c r="B38" s="13"/>
      <c r="C38" s="13"/>
      <c r="D38" s="16"/>
      <c r="E38" s="16"/>
      <c r="F38" s="16"/>
      <c r="G38" s="16"/>
      <c r="H38" s="13"/>
    </row>
    <row r="39" spans="1:8" x14ac:dyDescent="0.55000000000000004">
      <c r="A39" s="52" t="s">
        <v>7</v>
      </c>
      <c r="B39" s="13"/>
      <c r="C39" s="13"/>
      <c r="D39" s="16"/>
      <c r="E39" s="16"/>
      <c r="F39" s="13"/>
      <c r="G39" s="13"/>
      <c r="H39" s="13"/>
    </row>
    <row r="40" spans="1:8" x14ac:dyDescent="0.55000000000000004">
      <c r="A40" s="55" t="s">
        <v>58</v>
      </c>
      <c r="B40" s="13"/>
      <c r="C40" s="13"/>
      <c r="D40" s="16"/>
      <c r="E40" s="16"/>
      <c r="F40" s="13"/>
      <c r="G40" s="16"/>
      <c r="H40" s="16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610184-5276-4fd8-a1e1-4e6deb1d550c">
      <Terms xmlns="http://schemas.microsoft.com/office/infopath/2007/PartnerControls"/>
    </lcf76f155ced4ddcb4097134ff3c332f>
    <TaxCatchAll xmlns="0f300e1a-9bb0-4dd8-9baf-498c44da679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D243DBCBCCE24D89F615590940FF36" ma:contentTypeVersion="18" ma:contentTypeDescription="Create a new document." ma:contentTypeScope="" ma:versionID="a9e8266ddc0437cd942a80538f9f59af">
  <xsd:schema xmlns:xsd="http://www.w3.org/2001/XMLSchema" xmlns:xs="http://www.w3.org/2001/XMLSchema" xmlns:p="http://schemas.microsoft.com/office/2006/metadata/properties" xmlns:ns2="07610184-5276-4fd8-a1e1-4e6deb1d550c" xmlns:ns3="0f300e1a-9bb0-4dd8-9baf-498c44da6790" targetNamespace="http://schemas.microsoft.com/office/2006/metadata/properties" ma:root="true" ma:fieldsID="34a1ee25649f0f134cabdd4088278c2b" ns2:_="" ns3:_="">
    <xsd:import namespace="07610184-5276-4fd8-a1e1-4e6deb1d550c"/>
    <xsd:import namespace="0f300e1a-9bb0-4dd8-9baf-498c44da67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0184-5276-4fd8-a1e1-4e6deb1d5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7051377f-c3a4-486c-a87b-1b24b11958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00e1a-9bb0-4dd8-9baf-498c44da67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2c80d5c-18bc-4a5c-a66e-2a3410c37bdc}" ma:internalName="TaxCatchAll" ma:showField="CatchAllData" ma:web="0f300e1a-9bb0-4dd8-9baf-498c44da67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B96B50-1257-49EF-8756-5B554FA76C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C2FEB5-74C1-4E1E-8F73-B52D93CAD157}">
  <ds:schemaRefs>
    <ds:schemaRef ds:uri="http://schemas.microsoft.com/office/2006/metadata/properties"/>
    <ds:schemaRef ds:uri="http://schemas.microsoft.com/office/infopath/2007/PartnerControls"/>
    <ds:schemaRef ds:uri="07610184-5276-4fd8-a1e1-4e6deb1d550c"/>
    <ds:schemaRef ds:uri="0f300e1a-9bb0-4dd8-9baf-498c44da6790"/>
  </ds:schemaRefs>
</ds:datastoreItem>
</file>

<file path=customXml/itemProps3.xml><?xml version="1.0" encoding="utf-8"?>
<ds:datastoreItem xmlns:ds="http://schemas.openxmlformats.org/officeDocument/2006/customXml" ds:itemID="{FD361FD1-1335-4193-A2DF-4474F2BA9566}"/>
</file>

<file path=docMetadata/LabelInfo.xml><?xml version="1.0" encoding="utf-8"?>
<clbl:labelList xmlns:clbl="http://schemas.microsoft.com/office/2020/mipLabelMetadata">
  <clbl:label id="{f8a213d2-8f6c-400d-9e74-4e8b475316c6}" enabled="0" method="" siteId="{f8a213d2-8f6c-400d-9e74-4e8b475316c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AUs innstilling</vt:lpstr>
      <vt:lpstr>Oversikt over vedlegg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StOr Leder</dc:creator>
  <cp:keywords/>
  <dc:description/>
  <cp:lastModifiedBy>StOr Leder</cp:lastModifiedBy>
  <cp:revision/>
  <dcterms:created xsi:type="dcterms:W3CDTF">2024-01-13T11:22:58Z</dcterms:created>
  <dcterms:modified xsi:type="dcterms:W3CDTF">2024-02-07T19:27:04Z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0x0101004DD243DBCBCCE24D89F615590940FF36</vt:lpwstr>
  </property>
  <property fmtid="{D5CDD505-2E9C-101B-9397-08002B2CF9AE}" pid="3" name="MediaServiceImageTags">
    <vt:lpwstr/>
  </property>
</Properties>
</file>