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4a4ec93847a9d11/Documents/Skole/NHSU/Stor/"/>
    </mc:Choice>
  </mc:AlternateContent>
  <xr:revisionPtr revIDLastSave="33" documentId="8_{2DE5C6B9-6A3A-4D4B-9C94-A9102A38447D}" xr6:coauthVersionLast="47" xr6:coauthVersionMax="47" xr10:uidLastSave="{B3DA1AD7-E49A-405E-9020-79006DF071F2}"/>
  <bookViews>
    <workbookView xWindow="-98" yWindow="-98" windowWidth="21795" windowHeight="12975" xr2:uid="{284F1951-91EC-400F-90E6-040F80294E94}"/>
  </bookViews>
  <sheets>
    <sheet name="Ark1" sheetId="1" r:id="rId1"/>
    <sheet name="Preikestolen" sheetId="2" r:id="rId2"/>
    <sheet name="Sommeravsluttning" sheetId="3" r:id="rId3"/>
    <sheet name="Vinteravsluttning" sheetId="4" r:id="rId4"/>
    <sheet name="Nye studenter " sheetId="5" r:id="rId5"/>
    <sheet name="Stand" sheetId="6" r:id="rId6"/>
    <sheet name="17 mai, haloween og oktoberfest" sheetId="7" r:id="rId7"/>
    <sheet name="Aktivitet 7 " sheetId="8" r:id="rId8"/>
    <sheet name="Aktivitet 8" sheetId="9" r:id="rId9"/>
    <sheet name="Aktivitet 9 " sheetId="10" r:id="rId10"/>
    <sheet name="Aktivitet 10" sheetId="11" r:id="rId1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" i="1" l="1"/>
  <c r="B26" i="1"/>
  <c r="B15" i="7"/>
  <c r="B17" i="6"/>
  <c r="B8" i="6"/>
  <c r="B7" i="6"/>
  <c r="B15" i="6"/>
  <c r="B17" i="5"/>
  <c r="B8" i="5"/>
  <c r="B7" i="5"/>
  <c r="B6" i="5"/>
  <c r="B15" i="5"/>
  <c r="B17" i="4"/>
  <c r="B8" i="4"/>
  <c r="B15" i="4"/>
  <c r="B7" i="2"/>
  <c r="B5" i="2"/>
  <c r="B15" i="2"/>
  <c r="B12" i="2"/>
  <c r="B7" i="7" l="1"/>
  <c r="B8" i="7" s="1"/>
  <c r="B8" i="2"/>
  <c r="B17" i="2" s="1"/>
  <c r="B17" i="7" l="1"/>
</calcChain>
</file>

<file path=xl/sharedStrings.xml><?xml version="1.0" encoding="utf-8"?>
<sst xmlns="http://schemas.openxmlformats.org/spreadsheetml/2006/main" count="228" uniqueCount="73">
  <si>
    <t xml:space="preserve">Organisasjon </t>
  </si>
  <si>
    <t>Kontonummer</t>
  </si>
  <si>
    <t>Navn økonomiansvarlig</t>
  </si>
  <si>
    <t xml:space="preserve">Prosjekt/kontonumer </t>
  </si>
  <si>
    <t xml:space="preserve">Arrangement/Aktivitet </t>
  </si>
  <si>
    <t xml:space="preserve">Totalt </t>
  </si>
  <si>
    <t>Aktivitet 7</t>
  </si>
  <si>
    <t>Aktivitet 8</t>
  </si>
  <si>
    <t>Aktivitet 9</t>
  </si>
  <si>
    <t>Aktivitet 10</t>
  </si>
  <si>
    <t xml:space="preserve">Her skriver dere planene dere har for budsjettåret. Her kan dere skrive om de
 ulike arrangementene dere planlegger å holde, på sosiale og faglige. Nedenfor skriver dere hvilke aktiviteter dere planlegger å holde, samt forventet kostnad på de ulike arrangementene. </t>
  </si>
  <si>
    <t xml:space="preserve">Forventet kostnad/søkt støtte  </t>
  </si>
  <si>
    <t xml:space="preserve">Behov for støtte </t>
  </si>
  <si>
    <t>Budsjett</t>
  </si>
  <si>
    <t>Regnskap</t>
  </si>
  <si>
    <t xml:space="preserve">Bilagsnummer </t>
  </si>
  <si>
    <t>Kommentar</t>
  </si>
  <si>
    <t xml:space="preserve">Inntekter </t>
  </si>
  <si>
    <t>Deltakerinntekt</t>
  </si>
  <si>
    <t xml:space="preserve">Sponsorstøtte </t>
  </si>
  <si>
    <t xml:space="preserve">Annen støtte </t>
  </si>
  <si>
    <t xml:space="preserve">Sum inntekter </t>
  </si>
  <si>
    <t xml:space="preserve">Utgifter </t>
  </si>
  <si>
    <t xml:space="preserve">Utgift 1 </t>
  </si>
  <si>
    <t xml:space="preserve">Utgift 2 </t>
  </si>
  <si>
    <t xml:space="preserve">Utgift 3 </t>
  </si>
  <si>
    <t xml:space="preserve">Utgifter totalt </t>
  </si>
  <si>
    <t xml:space="preserve">Tidspunkt for arrangementet </t>
  </si>
  <si>
    <t xml:space="preserve">Budsjettert antall deltakere </t>
  </si>
  <si>
    <t xml:space="preserve">Faktisk oppmøte </t>
  </si>
  <si>
    <t xml:space="preserve">For å legge til flere former for inntekt eller utgifter, høyreklikk
på talllinjen på siden, og trykk "sett inn" </t>
  </si>
  <si>
    <t xml:space="preserve">Generell uttrykk å kunne: </t>
  </si>
  <si>
    <t xml:space="preserve">Inntekt: Dette er penger som organisasjonen får inn, enten ved støtte, penger fra deltakere av 
arrangementet eller ved sponsoravtaler </t>
  </si>
  <si>
    <t xml:space="preserve">Utgift: Utgift er er kostnad, eller noe som organisasjonen må betale for en vare eller tjeneste. </t>
  </si>
  <si>
    <t xml:space="preserve">På forventet kostnad/støtte, skriver dere hva dere trenger i støtte for hver enkelt arrangement. 
Har dere høyere inntekt eller utgifter på et arrangementer, så trenger dere ikke å søke støtte 
på det enkelte arrangementet. </t>
  </si>
  <si>
    <t>For å legge til aktivitet, høyreklikk på tallinjen (for eksempel på 20) og trykk på "sett inn"</t>
  </si>
  <si>
    <t xml:space="preserve">For å fjerne aktivitet, høyreklikk på talllinjen (for eksempel på 20) og trykk på "fjern" </t>
  </si>
  <si>
    <t xml:space="preserve">Totalt: For å finne totalt, skriv =summer(og deretter merker alle cellene) </t>
  </si>
  <si>
    <t xml:space="preserve">Aktiviteter og mat for nye studenter </t>
  </si>
  <si>
    <t xml:space="preserve">Reise for preikestolen </t>
  </si>
  <si>
    <t xml:space="preserve">Premier til standene </t>
  </si>
  <si>
    <t xml:space="preserve">Tor Olav </t>
  </si>
  <si>
    <t>1503 02 58549</t>
  </si>
  <si>
    <t xml:space="preserve">Prosjektene for hele året </t>
  </si>
  <si>
    <t xml:space="preserve">Biletter til preikestolen </t>
  </si>
  <si>
    <t>476 kr * 26 personer</t>
  </si>
  <si>
    <t xml:space="preserve">Dette vil være for 2 turer totalt </t>
  </si>
  <si>
    <t xml:space="preserve">200 kr per billett for studentene </t>
  </si>
  <si>
    <t xml:space="preserve">Mat til skoleavsluttning sommer </t>
  </si>
  <si>
    <t xml:space="preserve">Mat til skoleavsluttning vinter </t>
  </si>
  <si>
    <t xml:space="preserve">Mat </t>
  </si>
  <si>
    <t xml:space="preserve">Forventet kostnadd, kan også være mer men NHSU vil ta den kostnadden </t>
  </si>
  <si>
    <t xml:space="preserve">Mat og diverse utgifter </t>
  </si>
  <si>
    <t xml:space="preserve">Forventet kostnad, kan også være mer en dette men NHSU vil ta på seg disse utgiftene </t>
  </si>
  <si>
    <t xml:space="preserve">Organisasjonstøtte fra NHSU, dvs. NHSU sine egne funds </t>
  </si>
  <si>
    <t xml:space="preserve">Organisasjonstøtte fra NHSU, Dvs. NHSU sine egne funds </t>
  </si>
  <si>
    <t xml:space="preserve">Organisjonstøtte fra NHSU, Dvs. NHSU sine egne funds </t>
  </si>
  <si>
    <t xml:space="preserve">Aktiviterer </t>
  </si>
  <si>
    <t xml:space="preserve">Premier </t>
  </si>
  <si>
    <t>Potensiell støtte fra fakultetet, hvis vi ikke får denne støtten vill all kostnad være på NHSU</t>
  </si>
  <si>
    <t xml:space="preserve">Organisasjonstøtte fra NHSU; Dvs. NHSU sine egne funds </t>
  </si>
  <si>
    <t xml:space="preserve">Snax </t>
  </si>
  <si>
    <t xml:space="preserve">Dette vil være til alle stands NHSU vil delta på iløpav året og ikke bare ett </t>
  </si>
  <si>
    <t>Organisasjonstøtte fra NHSU, DVS. NHSU sine egne funds</t>
  </si>
  <si>
    <t>17 mai, Haloween og Oktoberfest</t>
  </si>
  <si>
    <t xml:space="preserve">Vil vise hvor mye vi ønsker av støtte per sak </t>
  </si>
  <si>
    <t xml:space="preserve">Halloween </t>
  </si>
  <si>
    <t xml:space="preserve">Oktoberfest </t>
  </si>
  <si>
    <t xml:space="preserve">Punt og snaks </t>
  </si>
  <si>
    <t>Budget year 2025</t>
  </si>
  <si>
    <t xml:space="preserve">Shampagnefrokost, reten av maten blir tatt med av deltagerene og blir derfor ikke tellende i denne kalkylen </t>
  </si>
  <si>
    <t xml:space="preserve">Snaks før temafest </t>
  </si>
  <si>
    <t>NHSU (Norsk Hotellhøyskoles Union)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</si>
</sst>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12" xfId="0" applyFont="1" applyFill="1" applyBorder="1"/>
    <xf numFmtId="0" fontId="1" fillId="2" borderId="13" xfId="0" applyFont="1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0" xfId="0" applyFill="1"/>
    <xf numFmtId="0" fontId="0" fillId="2" borderId="13" xfId="0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18" xfId="0" applyBorder="1"/>
    <xf numFmtId="0" fontId="0" fillId="0" borderId="23" xfId="0" applyBorder="1"/>
    <xf numFmtId="0" fontId="0" fillId="0" borderId="19" xfId="0" applyBorder="1"/>
    <xf numFmtId="0" fontId="0" fillId="3" borderId="20" xfId="0" applyFill="1" applyBorder="1"/>
    <xf numFmtId="0" fontId="0" fillId="3" borderId="22" xfId="0" applyFill="1" applyBorder="1"/>
    <xf numFmtId="0" fontId="1" fillId="0" borderId="18" xfId="0" applyFont="1" applyBorder="1"/>
    <xf numFmtId="0" fontId="0" fillId="0" borderId="20" xfId="0" applyBorder="1" applyAlignment="1">
      <alignment horizontal="left"/>
    </xf>
    <xf numFmtId="0" fontId="0" fillId="0" borderId="9" xfId="0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0" xfId="0" applyFill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0" xfId="0" applyAlignment="1">
      <alignment horizontal="center" wrapText="1"/>
    </xf>
    <xf numFmtId="16" fontId="0" fillId="0" borderId="2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D8F6F8"/>
      <color rgb="FFADEE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tema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94082-51DE-46B0-A93A-410DA2D63729}">
  <dimension ref="A1:P50"/>
  <sheetViews>
    <sheetView tabSelected="1" workbookViewId="0">
      <selection activeCell="B11" sqref="B11"/>
    </sheetView>
  </sheetViews>
  <sheetFormatPr baseColWidth="10" defaultRowHeight="14.25" x14ac:dyDescent="0.45"/>
  <cols>
    <col min="1" max="1" width="28.73046875" customWidth="1"/>
    <col min="2" max="2" width="30.19921875" customWidth="1"/>
    <col min="3" max="3" width="12.86328125" customWidth="1"/>
  </cols>
  <sheetData>
    <row r="1" spans="1:16" ht="14.65" thickBot="1" x14ac:dyDescent="0.5">
      <c r="A1" s="24" t="s">
        <v>69</v>
      </c>
      <c r="B1" s="25"/>
      <c r="C1" s="25"/>
      <c r="D1" s="25"/>
      <c r="E1" s="25"/>
      <c r="F1" s="26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14.65" thickBot="1" x14ac:dyDescent="0.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x14ac:dyDescent="0.45">
      <c r="A3" s="27" t="s">
        <v>10</v>
      </c>
      <c r="B3" s="28"/>
      <c r="C3" s="28"/>
      <c r="D3" s="28"/>
      <c r="E3" s="28"/>
      <c r="F3" s="29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45">
      <c r="A4" s="30"/>
      <c r="B4" s="31"/>
      <c r="C4" s="31"/>
      <c r="D4" s="31"/>
      <c r="E4" s="31"/>
      <c r="F4" s="32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 x14ac:dyDescent="0.45">
      <c r="A5" s="30"/>
      <c r="B5" s="31"/>
      <c r="C5" s="31"/>
      <c r="D5" s="31"/>
      <c r="E5" s="31"/>
      <c r="F5" s="32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x14ac:dyDescent="0.45">
      <c r="A6" s="30"/>
      <c r="B6" s="31"/>
      <c r="C6" s="31"/>
      <c r="D6" s="31"/>
      <c r="E6" s="31"/>
      <c r="F6" s="32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45">
      <c r="A7" s="30"/>
      <c r="B7" s="31"/>
      <c r="C7" s="31"/>
      <c r="D7" s="31"/>
      <c r="E7" s="31"/>
      <c r="F7" s="32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ht="14.65" thickBot="1" x14ac:dyDescent="0.5">
      <c r="A8" s="33"/>
      <c r="B8" s="34"/>
      <c r="C8" s="34"/>
      <c r="D8" s="34"/>
      <c r="E8" s="34"/>
      <c r="F8" s="3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14.65" thickBot="1" x14ac:dyDescent="0.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x14ac:dyDescent="0.45">
      <c r="A10" s="1" t="s">
        <v>0</v>
      </c>
      <c r="B10" s="6" t="s">
        <v>72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 x14ac:dyDescent="0.45">
      <c r="A11" s="3" t="s">
        <v>1</v>
      </c>
      <c r="B11" s="4" t="s">
        <v>42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x14ac:dyDescent="0.45">
      <c r="A12" s="3" t="s">
        <v>2</v>
      </c>
      <c r="B12" s="4" t="s">
        <v>41</v>
      </c>
      <c r="C12" s="5"/>
      <c r="D12" s="5"/>
      <c r="E12" s="5"/>
      <c r="F12" s="5"/>
      <c r="G12" s="23" t="s">
        <v>31</v>
      </c>
      <c r="H12" s="23"/>
      <c r="I12" s="23"/>
      <c r="J12" s="23"/>
      <c r="K12" s="23"/>
      <c r="L12" s="23"/>
      <c r="M12" s="23"/>
      <c r="N12" s="23"/>
      <c r="O12" s="5"/>
      <c r="P12" s="5"/>
    </row>
    <row r="13" spans="1:16" ht="14.65" thickBot="1" x14ac:dyDescent="0.5">
      <c r="A13" s="7" t="s">
        <v>3</v>
      </c>
      <c r="B13" s="8" t="s">
        <v>43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ht="33" customHeight="1" thickBot="1" x14ac:dyDescent="0.5">
      <c r="A14" s="5"/>
      <c r="B14" s="5"/>
      <c r="C14" s="5"/>
      <c r="D14" s="5"/>
      <c r="E14" s="5"/>
      <c r="F14" s="5"/>
      <c r="G14" s="36" t="s">
        <v>32</v>
      </c>
      <c r="H14" s="36"/>
      <c r="I14" s="36"/>
      <c r="J14" s="36"/>
      <c r="K14" s="36"/>
      <c r="L14" s="36"/>
      <c r="M14" s="36"/>
      <c r="N14" s="36"/>
      <c r="O14" s="5"/>
      <c r="P14" s="5"/>
    </row>
    <row r="15" spans="1:16" x14ac:dyDescent="0.45">
      <c r="A15" s="1" t="s">
        <v>4</v>
      </c>
      <c r="B15" s="2" t="s">
        <v>11</v>
      </c>
      <c r="C15" s="5" t="s">
        <v>65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16" x14ac:dyDescent="0.45">
      <c r="A16" s="3" t="s">
        <v>39</v>
      </c>
      <c r="B16" s="4">
        <v>6188</v>
      </c>
      <c r="C16" s="5"/>
      <c r="D16" s="5"/>
      <c r="E16" s="5"/>
      <c r="F16" s="5"/>
      <c r="G16" s="22" t="s">
        <v>33</v>
      </c>
      <c r="H16" s="22"/>
      <c r="I16" s="22"/>
      <c r="J16" s="22"/>
      <c r="K16" s="22"/>
      <c r="L16" s="22"/>
      <c r="M16" s="22"/>
      <c r="N16" s="22"/>
      <c r="O16" s="5"/>
      <c r="P16" s="5"/>
    </row>
    <row r="17" spans="1:16" x14ac:dyDescent="0.45">
      <c r="A17" s="3" t="s">
        <v>48</v>
      </c>
      <c r="B17" s="4">
        <v>2500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8" spans="1:16" x14ac:dyDescent="0.45">
      <c r="A18" s="3" t="s">
        <v>49</v>
      </c>
      <c r="B18" s="4">
        <v>2500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  <row r="19" spans="1:16" x14ac:dyDescent="0.45">
      <c r="A19" s="3" t="s">
        <v>38</v>
      </c>
      <c r="B19" s="4">
        <v>2250</v>
      </c>
      <c r="C19" s="5"/>
      <c r="D19" s="5"/>
      <c r="E19" s="5"/>
      <c r="F19" s="5"/>
      <c r="G19" s="36" t="s">
        <v>34</v>
      </c>
      <c r="H19" s="36"/>
      <c r="I19" s="36"/>
      <c r="J19" s="36"/>
      <c r="K19" s="36"/>
      <c r="L19" s="36"/>
      <c r="M19" s="36"/>
      <c r="N19" s="36"/>
      <c r="O19" s="5"/>
      <c r="P19" s="5"/>
    </row>
    <row r="20" spans="1:16" x14ac:dyDescent="0.45">
      <c r="A20" s="3" t="s">
        <v>40</v>
      </c>
      <c r="B20" s="4">
        <v>2250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1:16" x14ac:dyDescent="0.45">
      <c r="A21" s="3" t="s">
        <v>64</v>
      </c>
      <c r="B21" s="4">
        <v>850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6" x14ac:dyDescent="0.45">
      <c r="A22" s="3" t="s">
        <v>6</v>
      </c>
      <c r="B22" s="4"/>
      <c r="C22" s="5"/>
      <c r="D22" s="5"/>
      <c r="E22" s="5"/>
      <c r="F22" s="5"/>
      <c r="G22" s="22" t="s">
        <v>35</v>
      </c>
      <c r="H22" s="22"/>
      <c r="I22" s="22"/>
      <c r="J22" s="22"/>
      <c r="K22" s="22"/>
      <c r="L22" s="22"/>
      <c r="M22" s="22"/>
      <c r="N22" s="22"/>
      <c r="O22" s="5"/>
      <c r="P22" s="5"/>
    </row>
    <row r="23" spans="1:16" x14ac:dyDescent="0.45">
      <c r="A23" s="3" t="s">
        <v>7</v>
      </c>
      <c r="B23" s="4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6" x14ac:dyDescent="0.45">
      <c r="A24" s="3" t="s">
        <v>8</v>
      </c>
      <c r="B24" s="4"/>
      <c r="C24" s="5"/>
      <c r="D24" s="5"/>
      <c r="E24" s="5"/>
      <c r="F24" s="5"/>
      <c r="G24" s="22" t="s">
        <v>36</v>
      </c>
      <c r="H24" s="22"/>
      <c r="I24" s="22"/>
      <c r="J24" s="22"/>
      <c r="K24" s="22"/>
      <c r="L24" s="22"/>
      <c r="M24" s="22"/>
      <c r="N24" s="22"/>
      <c r="O24" s="5"/>
      <c r="P24" s="5"/>
    </row>
    <row r="25" spans="1:16" x14ac:dyDescent="0.45">
      <c r="A25" s="3" t="s">
        <v>9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ht="14.65" thickBot="1" x14ac:dyDescent="0.5">
      <c r="A26" s="7" t="s">
        <v>5</v>
      </c>
      <c r="B26" s="8">
        <f>SUM(B16:B25)</f>
        <v>16538</v>
      </c>
      <c r="C26" s="5"/>
      <c r="D26" s="5"/>
      <c r="E26" s="5"/>
      <c r="F26" s="5"/>
      <c r="G26" s="22" t="s">
        <v>37</v>
      </c>
      <c r="H26" s="22"/>
      <c r="I26" s="22"/>
      <c r="J26" s="22"/>
      <c r="K26" s="22"/>
      <c r="L26" s="22"/>
      <c r="M26" s="22"/>
      <c r="N26" s="22"/>
      <c r="O26" s="5"/>
      <c r="P26" s="5"/>
    </row>
    <row r="27" spans="1:16" x14ac:dyDescent="0.4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8" spans="1:16" x14ac:dyDescent="0.4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</row>
    <row r="29" spans="1:16" ht="14.65" thickBot="1" x14ac:dyDescent="0.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16" ht="14.65" thickBot="1" x14ac:dyDescent="0.5">
      <c r="A30" s="9" t="s">
        <v>12</v>
      </c>
      <c r="B30" s="10">
        <f>B26</f>
        <v>16538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6" x14ac:dyDescent="0.4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4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x14ac:dyDescent="0.4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</row>
    <row r="34" spans="1:16" x14ac:dyDescent="0.4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6" x14ac:dyDescent="0.4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x14ac:dyDescent="0.4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</row>
    <row r="37" spans="1:16" x14ac:dyDescent="0.4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</row>
    <row r="38" spans="1:16" x14ac:dyDescent="0.4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</row>
    <row r="39" spans="1:16" x14ac:dyDescent="0.4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</row>
    <row r="40" spans="1:16" x14ac:dyDescent="0.4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x14ac:dyDescent="0.4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</row>
    <row r="42" spans="1:16" x14ac:dyDescent="0.4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3" spans="1:16" x14ac:dyDescent="0.4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</row>
    <row r="44" spans="1:16" x14ac:dyDescent="0.4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  <row r="45" spans="1:16" x14ac:dyDescent="0.4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</row>
    <row r="46" spans="1:16" x14ac:dyDescent="0.4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</row>
    <row r="47" spans="1:16" x14ac:dyDescent="0.4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8" spans="1:16" x14ac:dyDescent="0.4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</row>
    <row r="49" spans="1:16" x14ac:dyDescent="0.4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</row>
    <row r="50" spans="1:16" x14ac:dyDescent="0.4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</row>
  </sheetData>
  <mergeCells count="9">
    <mergeCell ref="G22:N22"/>
    <mergeCell ref="G24:N24"/>
    <mergeCell ref="G12:N12"/>
    <mergeCell ref="G26:N26"/>
    <mergeCell ref="A1:F1"/>
    <mergeCell ref="A3:F8"/>
    <mergeCell ref="G14:N14"/>
    <mergeCell ref="G16:N16"/>
    <mergeCell ref="G19:N19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80EA0-0F64-42C8-BF75-D64AB511B7D7}">
  <dimension ref="A1:H17"/>
  <sheetViews>
    <sheetView workbookViewId="0">
      <selection activeCell="K23" sqref="K23:K26"/>
    </sheetView>
  </sheetViews>
  <sheetFormatPr baseColWidth="10" defaultRowHeight="14.25" x14ac:dyDescent="0.45"/>
  <cols>
    <col min="7" max="7" width="27.265625" bestFit="1" customWidth="1"/>
  </cols>
  <sheetData>
    <row r="1" spans="1:8" x14ac:dyDescent="0.45">
      <c r="G1" s="11" t="s">
        <v>27</v>
      </c>
      <c r="H1" s="17"/>
    </row>
    <row r="2" spans="1:8" x14ac:dyDescent="0.45">
      <c r="A2" s="11"/>
      <c r="B2" s="11" t="s">
        <v>13</v>
      </c>
      <c r="C2" s="11" t="s">
        <v>14</v>
      </c>
      <c r="D2" s="11" t="s">
        <v>15</v>
      </c>
      <c r="E2" s="11" t="s">
        <v>16</v>
      </c>
      <c r="G2" s="11" t="s">
        <v>28</v>
      </c>
      <c r="H2" s="17"/>
    </row>
    <row r="3" spans="1:8" x14ac:dyDescent="0.45">
      <c r="A3" s="17"/>
      <c r="B3" s="17"/>
      <c r="C3" s="17"/>
      <c r="D3" s="17"/>
      <c r="E3" s="17"/>
      <c r="G3" s="11" t="s">
        <v>29</v>
      </c>
      <c r="H3" s="17"/>
    </row>
    <row r="4" spans="1:8" x14ac:dyDescent="0.45">
      <c r="A4" s="11" t="s">
        <v>17</v>
      </c>
      <c r="B4" s="17"/>
      <c r="C4" s="17"/>
      <c r="D4" s="17"/>
      <c r="E4" s="17"/>
    </row>
    <row r="5" spans="1:8" x14ac:dyDescent="0.45">
      <c r="A5" s="11" t="s">
        <v>18</v>
      </c>
      <c r="B5" s="17"/>
      <c r="C5" s="17"/>
      <c r="D5" s="17"/>
      <c r="E5" s="17"/>
    </row>
    <row r="6" spans="1:8" x14ac:dyDescent="0.45">
      <c r="A6" s="11" t="s">
        <v>19</v>
      </c>
      <c r="B6" s="17"/>
      <c r="C6" s="17"/>
      <c r="D6" s="17"/>
      <c r="E6" s="17"/>
    </row>
    <row r="7" spans="1:8" ht="14.65" thickBot="1" x14ac:dyDescent="0.5">
      <c r="A7" s="13" t="s">
        <v>20</v>
      </c>
      <c r="B7" s="18"/>
      <c r="C7" s="18"/>
      <c r="D7" s="17"/>
      <c r="E7" s="17"/>
    </row>
    <row r="8" spans="1:8" ht="14.65" thickBot="1" x14ac:dyDescent="0.5">
      <c r="A8" s="19" t="s">
        <v>21</v>
      </c>
      <c r="B8" s="15"/>
      <c r="C8" s="16"/>
      <c r="D8" s="12"/>
      <c r="E8" s="11"/>
    </row>
    <row r="11" spans="1:8" x14ac:dyDescent="0.45">
      <c r="A11" s="11" t="s">
        <v>22</v>
      </c>
      <c r="B11" s="17"/>
      <c r="C11" s="17"/>
      <c r="D11" s="17"/>
      <c r="E11" s="17"/>
    </row>
    <row r="12" spans="1:8" x14ac:dyDescent="0.45">
      <c r="A12" s="11" t="s">
        <v>23</v>
      </c>
      <c r="B12" s="17"/>
      <c r="C12" s="17"/>
      <c r="D12" s="17"/>
      <c r="E12" s="17"/>
    </row>
    <row r="13" spans="1:8" x14ac:dyDescent="0.45">
      <c r="A13" s="11" t="s">
        <v>24</v>
      </c>
      <c r="B13" s="17"/>
      <c r="C13" s="17"/>
      <c r="D13" s="17"/>
      <c r="E13" s="17"/>
    </row>
    <row r="14" spans="1:8" ht="14.65" thickBot="1" x14ac:dyDescent="0.5">
      <c r="A14" s="13" t="s">
        <v>25</v>
      </c>
      <c r="B14" s="18"/>
      <c r="C14" s="18"/>
      <c r="D14" s="17"/>
      <c r="E14" s="17"/>
    </row>
    <row r="15" spans="1:8" ht="14.65" thickBot="1" x14ac:dyDescent="0.5">
      <c r="A15" s="19" t="s">
        <v>26</v>
      </c>
      <c r="B15" s="15"/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12</v>
      </c>
      <c r="B17" s="1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F9DE8-66CF-45A2-8733-56A4265CFA66}">
  <dimension ref="A1:H17"/>
  <sheetViews>
    <sheetView workbookViewId="0">
      <selection activeCell="P27" sqref="P27"/>
    </sheetView>
  </sheetViews>
  <sheetFormatPr baseColWidth="10" defaultRowHeight="14.25" x14ac:dyDescent="0.45"/>
  <cols>
    <col min="7" max="7" width="27.265625" bestFit="1" customWidth="1"/>
  </cols>
  <sheetData>
    <row r="1" spans="1:8" x14ac:dyDescent="0.45">
      <c r="G1" s="11" t="s">
        <v>27</v>
      </c>
      <c r="H1" s="17"/>
    </row>
    <row r="2" spans="1:8" x14ac:dyDescent="0.45">
      <c r="A2" s="11"/>
      <c r="B2" s="11" t="s">
        <v>13</v>
      </c>
      <c r="C2" s="11" t="s">
        <v>14</v>
      </c>
      <c r="D2" s="11" t="s">
        <v>15</v>
      </c>
      <c r="E2" s="11" t="s">
        <v>16</v>
      </c>
      <c r="G2" s="11" t="s">
        <v>28</v>
      </c>
      <c r="H2" s="17"/>
    </row>
    <row r="3" spans="1:8" x14ac:dyDescent="0.45">
      <c r="A3" s="17"/>
      <c r="B3" s="17"/>
      <c r="C3" s="17"/>
      <c r="D3" s="17"/>
      <c r="E3" s="17"/>
      <c r="G3" s="11" t="s">
        <v>29</v>
      </c>
      <c r="H3" s="17"/>
    </row>
    <row r="4" spans="1:8" x14ac:dyDescent="0.45">
      <c r="A4" s="11" t="s">
        <v>17</v>
      </c>
      <c r="B4" s="17"/>
      <c r="C4" s="17"/>
      <c r="D4" s="17"/>
      <c r="E4" s="17"/>
    </row>
    <row r="5" spans="1:8" x14ac:dyDescent="0.45">
      <c r="A5" s="11" t="s">
        <v>18</v>
      </c>
      <c r="B5" s="17"/>
      <c r="C5" s="17"/>
      <c r="D5" s="17"/>
      <c r="E5" s="17"/>
    </row>
    <row r="6" spans="1:8" x14ac:dyDescent="0.45">
      <c r="A6" s="11" t="s">
        <v>19</v>
      </c>
      <c r="B6" s="17"/>
      <c r="C6" s="17"/>
      <c r="D6" s="17"/>
      <c r="E6" s="17"/>
    </row>
    <row r="7" spans="1:8" ht="14.65" thickBot="1" x14ac:dyDescent="0.5">
      <c r="A7" s="13" t="s">
        <v>20</v>
      </c>
      <c r="B7" s="18"/>
      <c r="C7" s="18"/>
      <c r="D7" s="17"/>
      <c r="E7" s="17"/>
    </row>
    <row r="8" spans="1:8" ht="14.65" thickBot="1" x14ac:dyDescent="0.5">
      <c r="A8" s="19" t="s">
        <v>21</v>
      </c>
      <c r="B8" s="15"/>
      <c r="C8" s="16"/>
      <c r="D8" s="12"/>
      <c r="E8" s="11"/>
    </row>
    <row r="11" spans="1:8" x14ac:dyDescent="0.45">
      <c r="A11" s="11" t="s">
        <v>22</v>
      </c>
      <c r="B11" s="17"/>
      <c r="C11" s="17"/>
      <c r="D11" s="17"/>
      <c r="E11" s="17"/>
    </row>
    <row r="12" spans="1:8" x14ac:dyDescent="0.45">
      <c r="A12" s="11" t="s">
        <v>23</v>
      </c>
      <c r="B12" s="17"/>
      <c r="C12" s="17"/>
      <c r="D12" s="17"/>
      <c r="E12" s="17"/>
    </row>
    <row r="13" spans="1:8" x14ac:dyDescent="0.45">
      <c r="A13" s="11" t="s">
        <v>24</v>
      </c>
      <c r="B13" s="17"/>
      <c r="C13" s="17"/>
      <c r="D13" s="17"/>
      <c r="E13" s="17"/>
    </row>
    <row r="14" spans="1:8" ht="14.65" thickBot="1" x14ac:dyDescent="0.5">
      <c r="A14" s="13" t="s">
        <v>25</v>
      </c>
      <c r="B14" s="18"/>
      <c r="C14" s="18"/>
      <c r="D14" s="17"/>
      <c r="E14" s="17"/>
    </row>
    <row r="15" spans="1:8" ht="14.65" thickBot="1" x14ac:dyDescent="0.5">
      <c r="A15" s="19" t="s">
        <v>26</v>
      </c>
      <c r="B15" s="15"/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12</v>
      </c>
      <c r="B17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F1DC4-913C-4555-93BA-1B17D0894623}">
  <dimension ref="A1:H17"/>
  <sheetViews>
    <sheetView workbookViewId="0">
      <selection activeCell="F22" sqref="F22"/>
    </sheetView>
  </sheetViews>
  <sheetFormatPr baseColWidth="10" defaultRowHeight="14.25" x14ac:dyDescent="0.45"/>
  <cols>
    <col min="1" max="1" width="18.59765625" customWidth="1"/>
    <col min="4" max="4" width="12" customWidth="1"/>
    <col min="7" max="7" width="27.265625" bestFit="1" customWidth="1"/>
  </cols>
  <sheetData>
    <row r="1" spans="1:8" x14ac:dyDescent="0.45">
      <c r="G1" s="11" t="s">
        <v>27</v>
      </c>
      <c r="H1" s="17"/>
    </row>
    <row r="2" spans="1:8" x14ac:dyDescent="0.45">
      <c r="A2" s="11"/>
      <c r="B2" s="11" t="s">
        <v>13</v>
      </c>
      <c r="C2" s="11" t="s">
        <v>14</v>
      </c>
      <c r="D2" s="11" t="s">
        <v>15</v>
      </c>
      <c r="E2" s="11" t="s">
        <v>16</v>
      </c>
      <c r="G2" s="11" t="s">
        <v>28</v>
      </c>
      <c r="H2" s="17"/>
    </row>
    <row r="3" spans="1:8" x14ac:dyDescent="0.45">
      <c r="A3" s="17"/>
      <c r="B3" s="17"/>
      <c r="C3" s="17"/>
      <c r="D3" s="17"/>
      <c r="E3" s="17"/>
      <c r="G3" s="11" t="s">
        <v>29</v>
      </c>
      <c r="H3" s="17"/>
    </row>
    <row r="4" spans="1:8" x14ac:dyDescent="0.45">
      <c r="A4" s="11" t="s">
        <v>17</v>
      </c>
      <c r="B4" s="17"/>
      <c r="C4" s="17"/>
      <c r="D4" s="17"/>
      <c r="E4" s="17"/>
    </row>
    <row r="5" spans="1:8" x14ac:dyDescent="0.45">
      <c r="A5" s="11" t="s">
        <v>18</v>
      </c>
      <c r="B5" s="17">
        <f>200*26</f>
        <v>5200</v>
      </c>
      <c r="C5" s="17"/>
      <c r="D5" s="17"/>
      <c r="E5" s="17" t="s">
        <v>47</v>
      </c>
    </row>
    <row r="6" spans="1:8" x14ac:dyDescent="0.45">
      <c r="A6" s="11" t="s">
        <v>19</v>
      </c>
      <c r="B6" s="17"/>
      <c r="C6" s="17"/>
      <c r="D6" s="17"/>
      <c r="E6" s="17"/>
    </row>
    <row r="7" spans="1:8" ht="14.65" thickBot="1" x14ac:dyDescent="0.5">
      <c r="A7" s="13" t="s">
        <v>20</v>
      </c>
      <c r="B7" s="18">
        <f>6188-B5</f>
        <v>988</v>
      </c>
      <c r="C7" s="18"/>
      <c r="D7" s="17"/>
      <c r="E7" s="17" t="s">
        <v>56</v>
      </c>
    </row>
    <row r="8" spans="1:8" ht="14.65" thickBot="1" x14ac:dyDescent="0.5">
      <c r="A8" s="19" t="s">
        <v>21</v>
      </c>
      <c r="B8" s="15">
        <f>B7+B5</f>
        <v>6188</v>
      </c>
      <c r="C8" s="16"/>
      <c r="D8" s="12"/>
      <c r="E8" s="11"/>
    </row>
    <row r="11" spans="1:8" x14ac:dyDescent="0.45">
      <c r="A11" s="11" t="s">
        <v>22</v>
      </c>
      <c r="B11" s="17"/>
      <c r="C11" s="17"/>
      <c r="D11" s="17"/>
      <c r="E11" s="17"/>
    </row>
    <row r="12" spans="1:8" ht="46.5" customHeight="1" x14ac:dyDescent="0.45">
      <c r="A12" s="20" t="s">
        <v>44</v>
      </c>
      <c r="B12" s="17">
        <f>476*26</f>
        <v>12376</v>
      </c>
      <c r="C12" s="17"/>
      <c r="D12" s="17"/>
      <c r="E12" s="17" t="s">
        <v>45</v>
      </c>
      <c r="G12" s="40" t="s">
        <v>30</v>
      </c>
      <c r="H12" s="40"/>
    </row>
    <row r="13" spans="1:8" x14ac:dyDescent="0.45">
      <c r="A13" s="11" t="s">
        <v>24</v>
      </c>
      <c r="B13" s="17"/>
      <c r="C13" s="17"/>
      <c r="D13" s="17"/>
      <c r="E13" s="17" t="s">
        <v>46</v>
      </c>
    </row>
    <row r="14" spans="1:8" ht="14.65" thickBot="1" x14ac:dyDescent="0.5">
      <c r="A14" s="13" t="s">
        <v>25</v>
      </c>
      <c r="B14" s="18"/>
      <c r="C14" s="18"/>
      <c r="D14" s="17"/>
      <c r="E14" s="17"/>
    </row>
    <row r="15" spans="1:8" ht="14.65" thickBot="1" x14ac:dyDescent="0.5">
      <c r="A15" s="19" t="s">
        <v>26</v>
      </c>
      <c r="B15" s="15">
        <f>B12</f>
        <v>12376</v>
      </c>
      <c r="C15" s="16"/>
      <c r="D15" s="12"/>
      <c r="E15" s="11"/>
    </row>
    <row r="16" spans="1:8" ht="14.65" thickBot="1" x14ac:dyDescent="0.5"/>
    <row r="17" spans="1:4" ht="14.65" thickBot="1" x14ac:dyDescent="0.5">
      <c r="A17" s="21" t="s">
        <v>12</v>
      </c>
      <c r="B17" s="37">
        <f>B15-B8</f>
        <v>6188</v>
      </c>
      <c r="C17" s="38"/>
      <c r="D17" s="39"/>
    </row>
  </sheetData>
  <mergeCells count="2">
    <mergeCell ref="B17:D17"/>
    <mergeCell ref="G12:H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14842-CDA9-4EFB-BCEC-1F9B3670FA53}">
  <dimension ref="A1:H17"/>
  <sheetViews>
    <sheetView workbookViewId="0">
      <selection activeCell="E8" sqref="E8"/>
    </sheetView>
  </sheetViews>
  <sheetFormatPr baseColWidth="10" defaultRowHeight="14.25" x14ac:dyDescent="0.45"/>
  <cols>
    <col min="1" max="1" width="19.3984375" bestFit="1" customWidth="1"/>
    <col min="7" max="7" width="27.265625" bestFit="1" customWidth="1"/>
  </cols>
  <sheetData>
    <row r="1" spans="1:8" x14ac:dyDescent="0.45">
      <c r="G1" s="11" t="s">
        <v>27</v>
      </c>
      <c r="H1" s="17"/>
    </row>
    <row r="2" spans="1:8" x14ac:dyDescent="0.45">
      <c r="A2" s="11"/>
      <c r="B2" s="11" t="s">
        <v>13</v>
      </c>
      <c r="C2" s="11" t="s">
        <v>14</v>
      </c>
      <c r="D2" s="11" t="s">
        <v>15</v>
      </c>
      <c r="E2" s="11" t="s">
        <v>16</v>
      </c>
      <c r="G2" s="11" t="s">
        <v>28</v>
      </c>
      <c r="H2" s="17"/>
    </row>
    <row r="3" spans="1:8" x14ac:dyDescent="0.45">
      <c r="A3" s="17"/>
      <c r="B3" s="17"/>
      <c r="C3" s="17"/>
      <c r="D3" s="17"/>
      <c r="E3" s="17"/>
      <c r="G3" s="11" t="s">
        <v>29</v>
      </c>
      <c r="H3" s="17"/>
    </row>
    <row r="4" spans="1:8" x14ac:dyDescent="0.45">
      <c r="A4" s="11" t="s">
        <v>17</v>
      </c>
      <c r="B4" s="17"/>
      <c r="C4" s="17"/>
      <c r="D4" s="17"/>
      <c r="E4" s="17"/>
    </row>
    <row r="5" spans="1:8" x14ac:dyDescent="0.45">
      <c r="A5" s="11" t="s">
        <v>18</v>
      </c>
      <c r="B5" s="17"/>
      <c r="C5" s="17"/>
      <c r="D5" s="17"/>
      <c r="E5" s="17"/>
    </row>
    <row r="6" spans="1:8" x14ac:dyDescent="0.45">
      <c r="A6" s="11" t="s">
        <v>19</v>
      </c>
      <c r="B6" s="17"/>
      <c r="C6" s="17"/>
      <c r="D6" s="17"/>
      <c r="E6" s="17"/>
    </row>
    <row r="7" spans="1:8" ht="14.65" thickBot="1" x14ac:dyDescent="0.5">
      <c r="A7" s="13" t="s">
        <v>20</v>
      </c>
      <c r="B7" s="18">
        <v>2500</v>
      </c>
      <c r="C7" s="18"/>
      <c r="D7" s="17"/>
      <c r="E7" s="17" t="s">
        <v>55</v>
      </c>
    </row>
    <row r="8" spans="1:8" ht="14.65" thickBot="1" x14ac:dyDescent="0.5">
      <c r="A8" s="19" t="s">
        <v>21</v>
      </c>
      <c r="B8" s="15">
        <v>2500</v>
      </c>
      <c r="C8" s="16"/>
      <c r="D8" s="12"/>
      <c r="E8" s="11"/>
    </row>
    <row r="11" spans="1:8" x14ac:dyDescent="0.45">
      <c r="A11" s="11" t="s">
        <v>22</v>
      </c>
      <c r="B11" s="17"/>
      <c r="C11" s="17"/>
      <c r="D11" s="17"/>
      <c r="E11" s="17"/>
    </row>
    <row r="12" spans="1:8" x14ac:dyDescent="0.45">
      <c r="A12" s="11" t="s">
        <v>52</v>
      </c>
      <c r="B12" s="17">
        <v>5000</v>
      </c>
      <c r="C12" s="17"/>
      <c r="D12" s="17"/>
      <c r="E12" s="17" t="s">
        <v>51</v>
      </c>
    </row>
    <row r="13" spans="1:8" x14ac:dyDescent="0.45">
      <c r="A13" s="11" t="s">
        <v>24</v>
      </c>
      <c r="B13" s="17"/>
      <c r="C13" s="17"/>
      <c r="D13" s="17"/>
      <c r="E13" s="17"/>
    </row>
    <row r="14" spans="1:8" ht="14.65" thickBot="1" x14ac:dyDescent="0.5">
      <c r="A14" s="13" t="s">
        <v>25</v>
      </c>
      <c r="B14" s="18"/>
      <c r="C14" s="18"/>
      <c r="D14" s="17"/>
      <c r="E14" s="17"/>
    </row>
    <row r="15" spans="1:8" ht="14.65" thickBot="1" x14ac:dyDescent="0.5">
      <c r="A15" s="19" t="s">
        <v>26</v>
      </c>
      <c r="B15" s="15">
        <v>5000</v>
      </c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12</v>
      </c>
      <c r="B17" s="16">
        <v>2500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6F25C-9302-418D-BDAC-97697475C499}">
  <dimension ref="A1:H17"/>
  <sheetViews>
    <sheetView workbookViewId="0">
      <selection activeCell="E8" sqref="E8"/>
    </sheetView>
  </sheetViews>
  <sheetFormatPr baseColWidth="10" defaultRowHeight="14.25" x14ac:dyDescent="0.45"/>
  <cols>
    <col min="1" max="1" width="19.3984375" bestFit="1" customWidth="1"/>
    <col min="7" max="7" width="27.265625" bestFit="1" customWidth="1"/>
  </cols>
  <sheetData>
    <row r="1" spans="1:8" x14ac:dyDescent="0.45">
      <c r="G1" s="11" t="s">
        <v>27</v>
      </c>
      <c r="H1" s="17"/>
    </row>
    <row r="2" spans="1:8" x14ac:dyDescent="0.45">
      <c r="A2" s="11"/>
      <c r="B2" s="11" t="s">
        <v>13</v>
      </c>
      <c r="C2" s="11" t="s">
        <v>14</v>
      </c>
      <c r="D2" s="11" t="s">
        <v>15</v>
      </c>
      <c r="E2" s="11" t="s">
        <v>16</v>
      </c>
      <c r="G2" s="11" t="s">
        <v>28</v>
      </c>
      <c r="H2" s="17"/>
    </row>
    <row r="3" spans="1:8" x14ac:dyDescent="0.45">
      <c r="A3" s="17"/>
      <c r="B3" s="17"/>
      <c r="C3" s="17"/>
      <c r="D3" s="17"/>
      <c r="E3" s="17"/>
      <c r="G3" s="11" t="s">
        <v>29</v>
      </c>
      <c r="H3" s="17"/>
    </row>
    <row r="4" spans="1:8" x14ac:dyDescent="0.45">
      <c r="A4" s="11" t="s">
        <v>17</v>
      </c>
      <c r="B4" s="17"/>
      <c r="C4" s="17"/>
      <c r="D4" s="17"/>
      <c r="E4" s="17"/>
    </row>
    <row r="5" spans="1:8" x14ac:dyDescent="0.45">
      <c r="A5" s="11" t="s">
        <v>18</v>
      </c>
      <c r="B5" s="17"/>
      <c r="C5" s="17"/>
      <c r="D5" s="17"/>
      <c r="E5" s="17"/>
    </row>
    <row r="6" spans="1:8" x14ac:dyDescent="0.45">
      <c r="A6" s="11" t="s">
        <v>19</v>
      </c>
      <c r="B6" s="17"/>
      <c r="C6" s="17"/>
      <c r="D6" s="17"/>
      <c r="E6" s="17"/>
    </row>
    <row r="7" spans="1:8" ht="14.65" thickBot="1" x14ac:dyDescent="0.5">
      <c r="A7" s="13" t="s">
        <v>20</v>
      </c>
      <c r="B7" s="18">
        <v>2500</v>
      </c>
      <c r="C7" s="18"/>
      <c r="D7" s="17"/>
      <c r="E7" s="17" t="s">
        <v>54</v>
      </c>
    </row>
    <row r="8" spans="1:8" ht="14.65" thickBot="1" x14ac:dyDescent="0.5">
      <c r="A8" s="19" t="s">
        <v>21</v>
      </c>
      <c r="B8" s="15">
        <f>B7</f>
        <v>2500</v>
      </c>
      <c r="C8" s="16"/>
      <c r="D8" s="12"/>
      <c r="E8" s="11"/>
    </row>
    <row r="11" spans="1:8" x14ac:dyDescent="0.45">
      <c r="A11" s="11" t="s">
        <v>22</v>
      </c>
      <c r="B11" s="17"/>
      <c r="C11" s="17"/>
      <c r="D11" s="17"/>
      <c r="E11" s="17"/>
    </row>
    <row r="12" spans="1:8" x14ac:dyDescent="0.45">
      <c r="A12" s="11" t="s">
        <v>52</v>
      </c>
      <c r="B12" s="17">
        <v>5000</v>
      </c>
      <c r="C12" s="17"/>
      <c r="D12" s="17"/>
      <c r="E12" s="17" t="s">
        <v>53</v>
      </c>
    </row>
    <row r="13" spans="1:8" x14ac:dyDescent="0.45">
      <c r="A13" s="11" t="s">
        <v>24</v>
      </c>
      <c r="B13" s="17"/>
      <c r="C13" s="17"/>
      <c r="D13" s="17"/>
      <c r="E13" s="17"/>
    </row>
    <row r="14" spans="1:8" ht="14.65" thickBot="1" x14ac:dyDescent="0.5">
      <c r="A14" s="13" t="s">
        <v>25</v>
      </c>
      <c r="B14" s="18"/>
      <c r="C14" s="18"/>
      <c r="D14" s="17"/>
      <c r="E14" s="17"/>
    </row>
    <row r="15" spans="1:8" ht="14.65" thickBot="1" x14ac:dyDescent="0.5">
      <c r="A15" s="19" t="s">
        <v>26</v>
      </c>
      <c r="B15" s="15">
        <f>B12</f>
        <v>5000</v>
      </c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12</v>
      </c>
      <c r="B17" s="16">
        <f>B15-B8</f>
        <v>2500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480DA-B6A1-47DF-8AFD-F757452D3C8A}">
  <dimension ref="A1:H17"/>
  <sheetViews>
    <sheetView workbookViewId="0">
      <selection activeCell="B18" sqref="B18"/>
    </sheetView>
  </sheetViews>
  <sheetFormatPr baseColWidth="10" defaultRowHeight="14.25" x14ac:dyDescent="0.45"/>
  <cols>
    <col min="1" max="1" width="13.3984375" customWidth="1"/>
    <col min="7" max="7" width="27.265625" bestFit="1" customWidth="1"/>
  </cols>
  <sheetData>
    <row r="1" spans="1:8" x14ac:dyDescent="0.45">
      <c r="G1" s="11" t="s">
        <v>27</v>
      </c>
      <c r="H1" s="17"/>
    </row>
    <row r="2" spans="1:8" x14ac:dyDescent="0.45">
      <c r="A2" s="11"/>
      <c r="B2" s="11" t="s">
        <v>13</v>
      </c>
      <c r="C2" s="11" t="s">
        <v>14</v>
      </c>
      <c r="D2" s="11" t="s">
        <v>15</v>
      </c>
      <c r="E2" s="11" t="s">
        <v>16</v>
      </c>
      <c r="G2" s="11" t="s">
        <v>28</v>
      </c>
      <c r="H2" s="17"/>
    </row>
    <row r="3" spans="1:8" x14ac:dyDescent="0.45">
      <c r="A3" s="17"/>
      <c r="B3" s="17"/>
      <c r="C3" s="17"/>
      <c r="D3" s="17"/>
      <c r="E3" s="17"/>
      <c r="G3" s="11" t="s">
        <v>29</v>
      </c>
      <c r="H3" s="17"/>
    </row>
    <row r="4" spans="1:8" x14ac:dyDescent="0.45">
      <c r="A4" s="11" t="s">
        <v>17</v>
      </c>
      <c r="B4" s="17"/>
      <c r="C4" s="17"/>
      <c r="D4" s="17"/>
      <c r="E4" s="17"/>
    </row>
    <row r="5" spans="1:8" x14ac:dyDescent="0.45">
      <c r="A5" s="11" t="s">
        <v>18</v>
      </c>
      <c r="B5" s="17"/>
      <c r="C5" s="17"/>
      <c r="D5" s="17"/>
      <c r="E5" s="17"/>
    </row>
    <row r="6" spans="1:8" x14ac:dyDescent="0.45">
      <c r="A6" s="11" t="s">
        <v>19</v>
      </c>
      <c r="B6" s="17">
        <f>1000</f>
        <v>1000</v>
      </c>
      <c r="C6" s="17"/>
      <c r="D6" s="17"/>
      <c r="E6" s="17" t="s">
        <v>59</v>
      </c>
    </row>
    <row r="7" spans="1:8" ht="14.65" thickBot="1" x14ac:dyDescent="0.5">
      <c r="A7" s="13" t="s">
        <v>20</v>
      </c>
      <c r="B7" s="18">
        <f>(4500/2)-1000</f>
        <v>1250</v>
      </c>
      <c r="C7" s="18"/>
      <c r="D7" s="17"/>
      <c r="E7" s="17" t="s">
        <v>60</v>
      </c>
    </row>
    <row r="8" spans="1:8" ht="14.65" thickBot="1" x14ac:dyDescent="0.5">
      <c r="A8" s="19" t="s">
        <v>21</v>
      </c>
      <c r="B8" s="15">
        <f>B6+B7</f>
        <v>2250</v>
      </c>
      <c r="C8" s="16"/>
      <c r="D8" s="12"/>
      <c r="E8" s="11"/>
    </row>
    <row r="11" spans="1:8" x14ac:dyDescent="0.45">
      <c r="A11" s="11" t="s">
        <v>22</v>
      </c>
      <c r="B11" s="17"/>
      <c r="C11" s="17"/>
      <c r="D11" s="17"/>
      <c r="E11" s="17"/>
    </row>
    <row r="12" spans="1:8" x14ac:dyDescent="0.45">
      <c r="A12" s="11" t="s">
        <v>57</v>
      </c>
      <c r="B12" s="17">
        <v>1000</v>
      </c>
      <c r="C12" s="17"/>
      <c r="D12" s="17"/>
      <c r="E12" s="17"/>
    </row>
    <row r="13" spans="1:8" x14ac:dyDescent="0.45">
      <c r="A13" s="11" t="s">
        <v>50</v>
      </c>
      <c r="B13" s="17">
        <v>3000</v>
      </c>
      <c r="C13" s="17"/>
      <c r="D13" s="17"/>
      <c r="E13" s="17"/>
    </row>
    <row r="14" spans="1:8" ht="14.65" thickBot="1" x14ac:dyDescent="0.5">
      <c r="A14" s="13" t="s">
        <v>58</v>
      </c>
      <c r="B14" s="18">
        <v>500</v>
      </c>
      <c r="C14" s="18"/>
      <c r="D14" s="17"/>
      <c r="E14" s="17"/>
    </row>
    <row r="15" spans="1:8" ht="14.65" thickBot="1" x14ac:dyDescent="0.5">
      <c r="A15" s="19" t="s">
        <v>26</v>
      </c>
      <c r="B15" s="15">
        <f>B12+B13+B14</f>
        <v>4500</v>
      </c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12</v>
      </c>
      <c r="B17" s="16">
        <f>B15-B8</f>
        <v>2250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49576-54CE-455E-9A0A-D991DE3FF81F}">
  <dimension ref="A1:H17"/>
  <sheetViews>
    <sheetView topLeftCell="A2" workbookViewId="0">
      <selection activeCell="B18" sqref="B18"/>
    </sheetView>
  </sheetViews>
  <sheetFormatPr baseColWidth="10" defaultRowHeight="14.25" x14ac:dyDescent="0.45"/>
  <cols>
    <col min="1" max="1" width="13.9296875" bestFit="1" customWidth="1"/>
    <col min="7" max="7" width="27.265625" bestFit="1" customWidth="1"/>
  </cols>
  <sheetData>
    <row r="1" spans="1:8" x14ac:dyDescent="0.45">
      <c r="G1" s="11" t="s">
        <v>27</v>
      </c>
      <c r="H1" s="17"/>
    </row>
    <row r="2" spans="1:8" x14ac:dyDescent="0.45">
      <c r="A2" s="11"/>
      <c r="B2" s="11" t="s">
        <v>13</v>
      </c>
      <c r="C2" s="11" t="s">
        <v>14</v>
      </c>
      <c r="D2" s="11" t="s">
        <v>15</v>
      </c>
      <c r="E2" s="11" t="s">
        <v>16</v>
      </c>
      <c r="G2" s="11" t="s">
        <v>28</v>
      </c>
      <c r="H2" s="17"/>
    </row>
    <row r="3" spans="1:8" x14ac:dyDescent="0.45">
      <c r="A3" s="17"/>
      <c r="B3" s="17"/>
      <c r="C3" s="17"/>
      <c r="D3" s="17"/>
      <c r="E3" s="17"/>
      <c r="G3" s="11" t="s">
        <v>29</v>
      </c>
      <c r="H3" s="17"/>
    </row>
    <row r="4" spans="1:8" x14ac:dyDescent="0.45">
      <c r="A4" s="11" t="s">
        <v>17</v>
      </c>
      <c r="B4" s="17"/>
      <c r="C4" s="17"/>
      <c r="D4" s="17"/>
      <c r="E4" s="17"/>
    </row>
    <row r="5" spans="1:8" x14ac:dyDescent="0.45">
      <c r="A5" s="11" t="s">
        <v>18</v>
      </c>
      <c r="B5" s="17"/>
      <c r="C5" s="17"/>
      <c r="D5" s="17"/>
      <c r="E5" s="17"/>
    </row>
    <row r="6" spans="1:8" x14ac:dyDescent="0.45">
      <c r="A6" s="11" t="s">
        <v>19</v>
      </c>
      <c r="B6" s="17"/>
      <c r="C6" s="17"/>
      <c r="D6" s="17"/>
      <c r="E6" s="17"/>
    </row>
    <row r="7" spans="1:8" ht="14.65" thickBot="1" x14ac:dyDescent="0.5">
      <c r="A7" s="13" t="s">
        <v>20</v>
      </c>
      <c r="B7" s="18">
        <f>B15/2</f>
        <v>2250</v>
      </c>
      <c r="C7" s="18"/>
      <c r="D7" s="17"/>
      <c r="E7" s="17" t="s">
        <v>63</v>
      </c>
    </row>
    <row r="8" spans="1:8" ht="14.65" thickBot="1" x14ac:dyDescent="0.5">
      <c r="A8" s="19" t="s">
        <v>21</v>
      </c>
      <c r="B8" s="15">
        <f>B7</f>
        <v>2250</v>
      </c>
      <c r="C8" s="16"/>
      <c r="D8" s="12"/>
      <c r="E8" s="11"/>
    </row>
    <row r="11" spans="1:8" x14ac:dyDescent="0.45">
      <c r="A11" s="11" t="s">
        <v>22</v>
      </c>
      <c r="B11" s="17"/>
      <c r="C11" s="17"/>
      <c r="D11" s="17"/>
      <c r="E11" s="17"/>
    </row>
    <row r="12" spans="1:8" x14ac:dyDescent="0.45">
      <c r="A12" s="11" t="s">
        <v>58</v>
      </c>
      <c r="B12" s="17">
        <v>2000</v>
      </c>
      <c r="C12" s="17"/>
      <c r="D12" s="17"/>
      <c r="E12" s="17"/>
    </row>
    <row r="13" spans="1:8" x14ac:dyDescent="0.45">
      <c r="A13" s="11" t="s">
        <v>61</v>
      </c>
      <c r="B13" s="17">
        <v>2500</v>
      </c>
      <c r="C13" s="17"/>
      <c r="D13" s="17"/>
      <c r="E13" s="17"/>
    </row>
    <row r="14" spans="1:8" ht="14.65" thickBot="1" x14ac:dyDescent="0.5">
      <c r="A14" s="13" t="s">
        <v>25</v>
      </c>
      <c r="B14" s="18"/>
      <c r="C14" s="18"/>
      <c r="D14" s="17"/>
      <c r="E14" s="17"/>
    </row>
    <row r="15" spans="1:8" ht="14.65" thickBot="1" x14ac:dyDescent="0.5">
      <c r="A15" s="19" t="s">
        <v>26</v>
      </c>
      <c r="B15" s="15">
        <f>B13+B12</f>
        <v>4500</v>
      </c>
      <c r="C15" s="16"/>
      <c r="D15" s="12"/>
      <c r="E15" s="11"/>
    </row>
    <row r="16" spans="1:8" ht="14.65" thickBot="1" x14ac:dyDescent="0.5"/>
    <row r="17" spans="1:3" ht="14.65" thickBot="1" x14ac:dyDescent="0.5">
      <c r="A17" s="14" t="s">
        <v>12</v>
      </c>
      <c r="B17" s="16">
        <f>B15-B8</f>
        <v>2250</v>
      </c>
      <c r="C17" t="s">
        <v>62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A6780-450A-4FC1-9169-6D6C1E0C2C5B}">
  <dimension ref="A1:H17"/>
  <sheetViews>
    <sheetView workbookViewId="0">
      <selection activeCell="G16" sqref="G16"/>
    </sheetView>
  </sheetViews>
  <sheetFormatPr baseColWidth="10" defaultRowHeight="14.25" x14ac:dyDescent="0.45"/>
  <cols>
    <col min="1" max="1" width="13.9296875" bestFit="1" customWidth="1"/>
    <col min="7" max="7" width="27.265625" bestFit="1" customWidth="1"/>
  </cols>
  <sheetData>
    <row r="1" spans="1:8" x14ac:dyDescent="0.45">
      <c r="G1" s="11" t="s">
        <v>27</v>
      </c>
      <c r="H1" s="17"/>
    </row>
    <row r="2" spans="1:8" x14ac:dyDescent="0.45">
      <c r="A2" s="11"/>
      <c r="B2" s="11" t="s">
        <v>13</v>
      </c>
      <c r="C2" s="11" t="s">
        <v>14</v>
      </c>
      <c r="D2" s="11" t="s">
        <v>15</v>
      </c>
      <c r="E2" s="11" t="s">
        <v>16</v>
      </c>
      <c r="G2" s="11" t="s">
        <v>28</v>
      </c>
      <c r="H2" s="17"/>
    </row>
    <row r="3" spans="1:8" x14ac:dyDescent="0.45">
      <c r="A3" s="17"/>
      <c r="B3" s="17"/>
      <c r="C3" s="17"/>
      <c r="D3" s="17"/>
      <c r="E3" s="17"/>
      <c r="G3" s="11" t="s">
        <v>29</v>
      </c>
      <c r="H3" s="17"/>
    </row>
    <row r="4" spans="1:8" x14ac:dyDescent="0.45">
      <c r="A4" s="11" t="s">
        <v>17</v>
      </c>
      <c r="B4" s="17"/>
      <c r="C4" s="17"/>
      <c r="D4" s="17"/>
      <c r="E4" s="17"/>
    </row>
    <row r="5" spans="1:8" x14ac:dyDescent="0.45">
      <c r="A5" s="11" t="s">
        <v>18</v>
      </c>
      <c r="B5" s="17"/>
      <c r="C5" s="17"/>
      <c r="D5" s="17"/>
      <c r="E5" s="17"/>
    </row>
    <row r="6" spans="1:8" x14ac:dyDescent="0.45">
      <c r="A6" s="11" t="s">
        <v>19</v>
      </c>
      <c r="B6" s="17"/>
      <c r="C6" s="17"/>
      <c r="D6" s="17"/>
      <c r="E6" s="17"/>
    </row>
    <row r="7" spans="1:8" ht="14.65" thickBot="1" x14ac:dyDescent="0.5">
      <c r="A7" s="13" t="s">
        <v>20</v>
      </c>
      <c r="B7" s="18">
        <f>B15/2</f>
        <v>850</v>
      </c>
      <c r="C7" s="18"/>
      <c r="D7" s="17"/>
      <c r="E7" s="17" t="s">
        <v>55</v>
      </c>
    </row>
    <row r="8" spans="1:8" ht="14.65" thickBot="1" x14ac:dyDescent="0.5">
      <c r="A8" s="19" t="s">
        <v>21</v>
      </c>
      <c r="B8" s="15">
        <f>B7</f>
        <v>850</v>
      </c>
      <c r="C8" s="16"/>
      <c r="D8" s="12"/>
      <c r="E8" s="11"/>
    </row>
    <row r="11" spans="1:8" x14ac:dyDescent="0.45">
      <c r="A11" s="11" t="s">
        <v>22</v>
      </c>
      <c r="B11" s="17"/>
      <c r="C11" s="17"/>
      <c r="D11" s="17"/>
      <c r="E11" s="17"/>
    </row>
    <row r="12" spans="1:8" x14ac:dyDescent="0.45">
      <c r="A12" s="41">
        <v>45429</v>
      </c>
      <c r="B12" s="17">
        <v>1000</v>
      </c>
      <c r="C12" s="17"/>
      <c r="D12" s="17"/>
      <c r="E12" s="17" t="s">
        <v>70</v>
      </c>
    </row>
    <row r="13" spans="1:8" x14ac:dyDescent="0.45">
      <c r="A13" s="11" t="s">
        <v>66</v>
      </c>
      <c r="B13" s="17">
        <v>200</v>
      </c>
      <c r="C13" s="17"/>
      <c r="D13" s="17"/>
      <c r="E13" s="17" t="s">
        <v>71</v>
      </c>
    </row>
    <row r="14" spans="1:8" ht="14.65" thickBot="1" x14ac:dyDescent="0.5">
      <c r="A14" s="13" t="s">
        <v>67</v>
      </c>
      <c r="B14" s="18">
        <v>500</v>
      </c>
      <c r="C14" s="18"/>
      <c r="D14" s="17"/>
      <c r="E14" s="17" t="s">
        <v>68</v>
      </c>
    </row>
    <row r="15" spans="1:8" ht="14.65" thickBot="1" x14ac:dyDescent="0.5">
      <c r="A15" s="19" t="s">
        <v>26</v>
      </c>
      <c r="B15" s="15">
        <f>SUM(B12:B14)</f>
        <v>1700</v>
      </c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12</v>
      </c>
      <c r="B17" s="16">
        <f>B15-B7</f>
        <v>850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1638F-6922-484D-93D3-122523287415}">
  <dimension ref="A1:H17"/>
  <sheetViews>
    <sheetView workbookViewId="0">
      <selection activeCell="H10" sqref="H10"/>
    </sheetView>
  </sheetViews>
  <sheetFormatPr baseColWidth="10" defaultRowHeight="14.25" x14ac:dyDescent="0.45"/>
  <cols>
    <col min="7" max="7" width="27.265625" bestFit="1" customWidth="1"/>
  </cols>
  <sheetData>
    <row r="1" spans="1:8" x14ac:dyDescent="0.45">
      <c r="G1" s="11" t="s">
        <v>27</v>
      </c>
      <c r="H1" s="17"/>
    </row>
    <row r="2" spans="1:8" x14ac:dyDescent="0.45">
      <c r="A2" s="11"/>
      <c r="B2" s="11" t="s">
        <v>13</v>
      </c>
      <c r="C2" s="11" t="s">
        <v>14</v>
      </c>
      <c r="D2" s="11" t="s">
        <v>15</v>
      </c>
      <c r="E2" s="11" t="s">
        <v>16</v>
      </c>
      <c r="G2" s="11" t="s">
        <v>28</v>
      </c>
      <c r="H2" s="17"/>
    </row>
    <row r="3" spans="1:8" x14ac:dyDescent="0.45">
      <c r="A3" s="17"/>
      <c r="B3" s="17"/>
      <c r="C3" s="17"/>
      <c r="D3" s="17"/>
      <c r="E3" s="17"/>
      <c r="G3" s="11" t="s">
        <v>29</v>
      </c>
      <c r="H3" s="17"/>
    </row>
    <row r="4" spans="1:8" x14ac:dyDescent="0.45">
      <c r="A4" s="11" t="s">
        <v>17</v>
      </c>
      <c r="B4" s="17"/>
      <c r="C4" s="17"/>
      <c r="D4" s="17"/>
      <c r="E4" s="17"/>
    </row>
    <row r="5" spans="1:8" x14ac:dyDescent="0.45">
      <c r="A5" s="11" t="s">
        <v>18</v>
      </c>
      <c r="B5" s="17"/>
      <c r="C5" s="17"/>
      <c r="D5" s="17"/>
      <c r="E5" s="17"/>
    </row>
    <row r="6" spans="1:8" x14ac:dyDescent="0.45">
      <c r="A6" s="11" t="s">
        <v>19</v>
      </c>
      <c r="B6" s="17"/>
      <c r="C6" s="17"/>
      <c r="D6" s="17"/>
      <c r="E6" s="17"/>
    </row>
    <row r="7" spans="1:8" ht="14.65" thickBot="1" x14ac:dyDescent="0.5">
      <c r="A7" s="13" t="s">
        <v>20</v>
      </c>
      <c r="B7" s="18"/>
      <c r="C7" s="18"/>
      <c r="D7" s="17"/>
      <c r="E7" s="17"/>
    </row>
    <row r="8" spans="1:8" ht="14.65" thickBot="1" x14ac:dyDescent="0.5">
      <c r="A8" s="19" t="s">
        <v>21</v>
      </c>
      <c r="B8" s="15"/>
      <c r="C8" s="16"/>
      <c r="D8" s="12"/>
      <c r="E8" s="11"/>
    </row>
    <row r="11" spans="1:8" x14ac:dyDescent="0.45">
      <c r="A11" s="11" t="s">
        <v>22</v>
      </c>
      <c r="B11" s="17"/>
      <c r="C11" s="17"/>
      <c r="D11" s="17"/>
      <c r="E11" s="17"/>
    </row>
    <row r="12" spans="1:8" x14ac:dyDescent="0.45">
      <c r="A12" s="11" t="s">
        <v>23</v>
      </c>
      <c r="B12" s="17"/>
      <c r="C12" s="17"/>
      <c r="D12" s="17"/>
      <c r="E12" s="17"/>
    </row>
    <row r="13" spans="1:8" x14ac:dyDescent="0.45">
      <c r="A13" s="11" t="s">
        <v>24</v>
      </c>
      <c r="B13" s="17"/>
      <c r="C13" s="17"/>
      <c r="D13" s="17"/>
      <c r="E13" s="17"/>
    </row>
    <row r="14" spans="1:8" ht="14.65" thickBot="1" x14ac:dyDescent="0.5">
      <c r="A14" s="13" t="s">
        <v>25</v>
      </c>
      <c r="B14" s="18"/>
      <c r="C14" s="18"/>
      <c r="D14" s="17"/>
      <c r="E14" s="17"/>
    </row>
    <row r="15" spans="1:8" ht="14.65" thickBot="1" x14ac:dyDescent="0.5">
      <c r="A15" s="19" t="s">
        <v>26</v>
      </c>
      <c r="B15" s="15"/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12</v>
      </c>
      <c r="B17" s="1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FBB14-EE09-45B0-843C-FD9444385B4B}">
  <dimension ref="A1:H17"/>
  <sheetViews>
    <sheetView workbookViewId="0">
      <selection activeCell="I29" sqref="I29:I31"/>
    </sheetView>
  </sheetViews>
  <sheetFormatPr baseColWidth="10" defaultRowHeight="14.25" x14ac:dyDescent="0.45"/>
  <cols>
    <col min="7" max="7" width="27.265625" bestFit="1" customWidth="1"/>
  </cols>
  <sheetData>
    <row r="1" spans="1:8" x14ac:dyDescent="0.45">
      <c r="G1" s="11" t="s">
        <v>27</v>
      </c>
      <c r="H1" s="17"/>
    </row>
    <row r="2" spans="1:8" x14ac:dyDescent="0.45">
      <c r="A2" s="11"/>
      <c r="B2" s="11" t="s">
        <v>13</v>
      </c>
      <c r="C2" s="11" t="s">
        <v>14</v>
      </c>
      <c r="D2" s="11" t="s">
        <v>15</v>
      </c>
      <c r="E2" s="11" t="s">
        <v>16</v>
      </c>
      <c r="G2" s="11" t="s">
        <v>28</v>
      </c>
      <c r="H2" s="17"/>
    </row>
    <row r="3" spans="1:8" x14ac:dyDescent="0.45">
      <c r="A3" s="17"/>
      <c r="B3" s="17"/>
      <c r="C3" s="17"/>
      <c r="D3" s="17"/>
      <c r="E3" s="17"/>
      <c r="G3" s="11" t="s">
        <v>29</v>
      </c>
      <c r="H3" s="17"/>
    </row>
    <row r="4" spans="1:8" x14ac:dyDescent="0.45">
      <c r="A4" s="11" t="s">
        <v>17</v>
      </c>
      <c r="B4" s="17"/>
      <c r="C4" s="17"/>
      <c r="D4" s="17"/>
      <c r="E4" s="17"/>
    </row>
    <row r="5" spans="1:8" x14ac:dyDescent="0.45">
      <c r="A5" s="11" t="s">
        <v>18</v>
      </c>
      <c r="B5" s="17"/>
      <c r="C5" s="17"/>
      <c r="D5" s="17"/>
      <c r="E5" s="17"/>
    </row>
    <row r="6" spans="1:8" x14ac:dyDescent="0.45">
      <c r="A6" s="11" t="s">
        <v>19</v>
      </c>
      <c r="B6" s="17"/>
      <c r="C6" s="17"/>
      <c r="D6" s="17"/>
      <c r="E6" s="17"/>
    </row>
    <row r="7" spans="1:8" ht="14.65" thickBot="1" x14ac:dyDescent="0.5">
      <c r="A7" s="13" t="s">
        <v>20</v>
      </c>
      <c r="B7" s="18"/>
      <c r="C7" s="18"/>
      <c r="D7" s="17"/>
      <c r="E7" s="17"/>
    </row>
    <row r="8" spans="1:8" ht="14.65" thickBot="1" x14ac:dyDescent="0.5">
      <c r="A8" s="19" t="s">
        <v>21</v>
      </c>
      <c r="B8" s="15"/>
      <c r="C8" s="16"/>
      <c r="D8" s="12"/>
      <c r="E8" s="11"/>
    </row>
    <row r="11" spans="1:8" x14ac:dyDescent="0.45">
      <c r="A11" s="11" t="s">
        <v>22</v>
      </c>
      <c r="B11" s="17"/>
      <c r="C11" s="17"/>
      <c r="D11" s="17"/>
      <c r="E11" s="17"/>
    </row>
    <row r="12" spans="1:8" x14ac:dyDescent="0.45">
      <c r="A12" s="11" t="s">
        <v>23</v>
      </c>
      <c r="B12" s="17"/>
      <c r="C12" s="17"/>
      <c r="D12" s="17"/>
      <c r="E12" s="17"/>
    </row>
    <row r="13" spans="1:8" x14ac:dyDescent="0.45">
      <c r="A13" s="11" t="s">
        <v>24</v>
      </c>
      <c r="B13" s="17"/>
      <c r="C13" s="17"/>
      <c r="D13" s="17"/>
      <c r="E13" s="17"/>
    </row>
    <row r="14" spans="1:8" ht="14.65" thickBot="1" x14ac:dyDescent="0.5">
      <c r="A14" s="13" t="s">
        <v>25</v>
      </c>
      <c r="B14" s="18"/>
      <c r="C14" s="18"/>
      <c r="D14" s="17"/>
      <c r="E14" s="17"/>
    </row>
    <row r="15" spans="1:8" ht="14.65" thickBot="1" x14ac:dyDescent="0.5">
      <c r="A15" s="19" t="s">
        <v>26</v>
      </c>
      <c r="B15" s="15"/>
      <c r="C15" s="16"/>
      <c r="D15" s="12"/>
      <c r="E15" s="11"/>
    </row>
    <row r="16" spans="1:8" ht="14.65" thickBot="1" x14ac:dyDescent="0.5"/>
    <row r="17" spans="1:2" ht="14.65" thickBot="1" x14ac:dyDescent="0.5">
      <c r="A17" s="14" t="s">
        <v>12</v>
      </c>
      <c r="B17" s="1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D243DBCBCCE24D89F615590940FF36" ma:contentTypeVersion="18" ma:contentTypeDescription="Opprett et nytt dokument." ma:contentTypeScope="" ma:versionID="7b6f87c9ed0085bc19648a9a3766ea4e">
  <xsd:schema xmlns:xsd="http://www.w3.org/2001/XMLSchema" xmlns:xs="http://www.w3.org/2001/XMLSchema" xmlns:p="http://schemas.microsoft.com/office/2006/metadata/properties" xmlns:ns2="07610184-5276-4fd8-a1e1-4e6deb1d550c" xmlns:ns3="0f300e1a-9bb0-4dd8-9baf-498c44da6790" targetNamespace="http://schemas.microsoft.com/office/2006/metadata/properties" ma:root="true" ma:fieldsID="a486f27d4cecefbe3afd7442ec17d9ef" ns2:_="" ns3:_="">
    <xsd:import namespace="07610184-5276-4fd8-a1e1-4e6deb1d550c"/>
    <xsd:import namespace="0f300e1a-9bb0-4dd8-9baf-498c44da67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610184-5276-4fd8-a1e1-4e6deb1d55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emerkelapper" ma:readOnly="false" ma:fieldId="{5cf76f15-5ced-4ddc-b409-7134ff3c332f}" ma:taxonomyMulti="true" ma:sspId="7051377f-c3a4-486c-a87b-1b24b11958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300e1a-9bb0-4dd8-9baf-498c44da67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2c80d5c-18bc-4a5c-a66e-2a3410c37bdc}" ma:internalName="TaxCatchAll" ma:showField="CatchAllData" ma:web="0f300e1a-9bb0-4dd8-9baf-498c44da67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610184-5276-4fd8-a1e1-4e6deb1d550c">
      <Terms xmlns="http://schemas.microsoft.com/office/infopath/2007/PartnerControls"/>
    </lcf76f155ced4ddcb4097134ff3c332f>
    <TaxCatchAll xmlns="0f300e1a-9bb0-4dd8-9baf-498c44da679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84409E-6A5D-49CC-821B-FC1DFB759086}"/>
</file>

<file path=customXml/itemProps2.xml><?xml version="1.0" encoding="utf-8"?>
<ds:datastoreItem xmlns:ds="http://schemas.openxmlformats.org/officeDocument/2006/customXml" ds:itemID="{834FEA26-04AD-40FD-B5B3-5689760B9232}">
  <ds:schemaRefs>
    <ds:schemaRef ds:uri="http://schemas.microsoft.com/office/2006/metadata/properties"/>
    <ds:schemaRef ds:uri="http://schemas.microsoft.com/office/infopath/2007/PartnerControls"/>
    <ds:schemaRef ds:uri="07610184-5276-4fd8-a1e1-4e6deb1d550c"/>
    <ds:schemaRef ds:uri="0f300e1a-9bb0-4dd8-9baf-498c44da6790"/>
  </ds:schemaRefs>
</ds:datastoreItem>
</file>

<file path=customXml/itemProps3.xml><?xml version="1.0" encoding="utf-8"?>
<ds:datastoreItem xmlns:ds="http://schemas.openxmlformats.org/officeDocument/2006/customXml" ds:itemID="{F7C8E57F-7FF2-4F5D-9BF5-7944C11890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11</vt:i4>
      </vt:variant>
    </vt:vector>
  </HeadingPairs>
  <TitlesOfParts>
    <vt:vector size="11" baseType="lpstr">
      <vt:lpstr>Ark1</vt:lpstr>
      <vt:lpstr>Preikestolen</vt:lpstr>
      <vt:lpstr>Sommeravsluttning</vt:lpstr>
      <vt:lpstr>Vinteravsluttning</vt:lpstr>
      <vt:lpstr>Nye studenter </vt:lpstr>
      <vt:lpstr>Stand</vt:lpstr>
      <vt:lpstr>17 mai, haloween og oktoberfest</vt:lpstr>
      <vt:lpstr>Aktivitet 7 </vt:lpstr>
      <vt:lpstr>Aktivitet 8</vt:lpstr>
      <vt:lpstr>Aktivitet 9 </vt:lpstr>
      <vt:lpstr>Aktivitet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StOr Læringsmiljø</dc:creator>
  <cp:lastModifiedBy>Tor Olav Aarsnes</cp:lastModifiedBy>
  <dcterms:created xsi:type="dcterms:W3CDTF">2024-09-19T10:35:42Z</dcterms:created>
  <dcterms:modified xsi:type="dcterms:W3CDTF">2024-12-18T13:19:02Z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0x0101004DD243DBCBCCE24D89F615590940FF36</vt:lpwstr>
  </property>
  <property fmtid="{D5CDD505-2E9C-101B-9397-08002B2CF9AE}" pid="3" name="MediaServiceImageTags">
    <vt:lpwstr/>
  </property>
</Properties>
</file>